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R:\G_DATAREPO\Projects-Leonard\Consumer Information\HEOA Implementation\"/>
    </mc:Choice>
  </mc:AlternateContent>
  <xr:revisionPtr revIDLastSave="0" documentId="13_ncr:1_{F182A11C-C503-4110-9279-350343494A8D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Enrollment" sheetId="3" r:id="rId1"/>
    <sheet name="Retention Rate" sheetId="4" r:id="rId2"/>
    <sheet name="Graduates within 150%" sheetId="1" r:id="rId3"/>
    <sheet name="Graduates within 4-5-6 Years" sheetId="2" r:id="rId4"/>
    <sheet name="Athletics Enrollment" sheetId="5" r:id="rId5"/>
    <sheet name="Athletics Retention Rate" sheetId="6" r:id="rId6"/>
    <sheet name="Athletics Graduates 150%" sheetId="7" r:id="rId7"/>
    <sheet name="Athletics Graduates 4-5-6 Years" sheetId="8" r:id="rId8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5" l="1"/>
  <c r="E167" i="5" s="1"/>
  <c r="D166" i="5"/>
  <c r="E166" i="5" s="1"/>
  <c r="D165" i="5"/>
  <c r="E165" i="5" s="1"/>
  <c r="D164" i="5"/>
  <c r="E164" i="5" s="1"/>
  <c r="D163" i="5"/>
  <c r="E163" i="5" s="1"/>
  <c r="D162" i="5"/>
  <c r="E162" i="5" s="1"/>
  <c r="D161" i="5"/>
  <c r="E161" i="5" s="1"/>
  <c r="D160" i="5"/>
  <c r="E160" i="5" s="1"/>
  <c r="D159" i="5"/>
  <c r="E159" i="5" s="1"/>
  <c r="C158" i="5"/>
  <c r="B158" i="5"/>
  <c r="D158" i="5" l="1"/>
  <c r="E158" i="5" s="1"/>
  <c r="C178" i="5"/>
  <c r="B171" i="5"/>
  <c r="B12" i="5" l="1"/>
  <c r="D248" i="5" l="1"/>
  <c r="E248" i="5" s="1"/>
  <c r="D247" i="5"/>
  <c r="E247" i="5" s="1"/>
  <c r="D246" i="5"/>
  <c r="E246" i="5" s="1"/>
  <c r="D245" i="5"/>
  <c r="E245" i="5" s="1"/>
  <c r="D244" i="5"/>
  <c r="E244" i="5" s="1"/>
  <c r="D243" i="5"/>
  <c r="E243" i="5" s="1"/>
  <c r="D242" i="5"/>
  <c r="E242" i="5" s="1"/>
  <c r="D241" i="5"/>
  <c r="E241" i="5" s="1"/>
  <c r="D240" i="5"/>
  <c r="E240" i="5" s="1"/>
  <c r="C239" i="5"/>
  <c r="B239" i="5"/>
  <c r="D239" i="5" s="1"/>
  <c r="E239" i="5" s="1"/>
  <c r="D301" i="5"/>
  <c r="E301" i="5" s="1"/>
  <c r="D300" i="5"/>
  <c r="E300" i="5" s="1"/>
  <c r="D299" i="5"/>
  <c r="E299" i="5" s="1"/>
  <c r="D298" i="5"/>
  <c r="E298" i="5" s="1"/>
  <c r="D297" i="5"/>
  <c r="E297" i="5" s="1"/>
  <c r="D296" i="5"/>
  <c r="E296" i="5" s="1"/>
  <c r="D295" i="5"/>
  <c r="E295" i="5" s="1"/>
  <c r="D294" i="5"/>
  <c r="E294" i="5" s="1"/>
  <c r="D293" i="5"/>
  <c r="E293" i="5" s="1"/>
  <c r="C292" i="5"/>
  <c r="B292" i="5"/>
  <c r="B178" i="5"/>
  <c r="D177" i="5"/>
  <c r="E177" i="5" s="1"/>
  <c r="C12" i="5"/>
  <c r="D19" i="5"/>
  <c r="E19" i="5" s="1"/>
  <c r="D11" i="5"/>
  <c r="E11" i="5" s="1"/>
  <c r="C4" i="5"/>
  <c r="B4" i="5"/>
  <c r="D292" i="5" l="1"/>
  <c r="E292" i="5" s="1"/>
  <c r="B21" i="5"/>
  <c r="I7" i="2" l="1"/>
  <c r="G7" i="2"/>
  <c r="E7" i="2"/>
  <c r="I8" i="2"/>
  <c r="G8" i="2"/>
  <c r="E8" i="2"/>
  <c r="D182" i="5" l="1"/>
  <c r="E182" i="5" s="1"/>
  <c r="D180" i="5"/>
  <c r="E180" i="5" s="1"/>
  <c r="D179" i="5"/>
  <c r="D181" i="5"/>
  <c r="D183" i="5"/>
  <c r="D173" i="5"/>
  <c r="E173" i="5" s="1"/>
  <c r="D176" i="5"/>
  <c r="E176" i="5" s="1"/>
  <c r="D175" i="5"/>
  <c r="E175" i="5" s="1"/>
  <c r="D174" i="5"/>
  <c r="E174" i="5" s="1"/>
  <c r="D172" i="5"/>
  <c r="D171" i="5" s="1"/>
  <c r="C171" i="5"/>
  <c r="E23" i="1"/>
  <c r="E24" i="1"/>
  <c r="E25" i="1"/>
  <c r="E26" i="1"/>
  <c r="E27" i="1"/>
  <c r="E28" i="1"/>
  <c r="E20" i="1"/>
  <c r="E179" i="5" l="1"/>
  <c r="D178" i="5"/>
  <c r="E178" i="5" s="1"/>
  <c r="E181" i="5"/>
  <c r="C184" i="5"/>
  <c r="E171" i="5"/>
  <c r="E172" i="5"/>
  <c r="E183" i="5"/>
  <c r="B184" i="5"/>
  <c r="D184" i="5" l="1"/>
  <c r="E184" i="5" s="1"/>
  <c r="E20" i="8"/>
  <c r="E21" i="8"/>
  <c r="E22" i="8"/>
  <c r="E23" i="8"/>
  <c r="E24" i="8"/>
  <c r="E25" i="8"/>
  <c r="E26" i="8"/>
  <c r="G26" i="8"/>
  <c r="I26" i="8"/>
  <c r="I20" i="8"/>
  <c r="I21" i="8"/>
  <c r="I22" i="8"/>
  <c r="I23" i="8"/>
  <c r="G20" i="8"/>
  <c r="G21" i="8"/>
  <c r="G22" i="8"/>
  <c r="G23" i="8"/>
  <c r="I23" i="2"/>
  <c r="G23" i="2"/>
  <c r="E23" i="2"/>
  <c r="E22" i="7" l="1"/>
  <c r="E23" i="7"/>
  <c r="E24" i="7"/>
  <c r="E25" i="7"/>
  <c r="E26" i="7"/>
  <c r="E27" i="7"/>
  <c r="E28" i="7"/>
  <c r="E21" i="1" l="1"/>
  <c r="E22" i="1"/>
  <c r="D332" i="5" l="1"/>
  <c r="E332" i="5" s="1"/>
  <c r="D331" i="5"/>
  <c r="E331" i="5" s="1"/>
  <c r="D330" i="5"/>
  <c r="E330" i="5" s="1"/>
  <c r="D329" i="5"/>
  <c r="E329" i="5" s="1"/>
  <c r="D328" i="5"/>
  <c r="E328" i="5" s="1"/>
  <c r="D327" i="5"/>
  <c r="E327" i="5" s="1"/>
  <c r="D326" i="5"/>
  <c r="E326" i="5" s="1"/>
  <c r="D325" i="5"/>
  <c r="E325" i="5" s="1"/>
  <c r="D324" i="5"/>
  <c r="E324" i="5" s="1"/>
  <c r="C323" i="5"/>
  <c r="B323" i="5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211" i="5"/>
  <c r="E211" i="5" s="1"/>
  <c r="D210" i="5"/>
  <c r="E210" i="5" s="1"/>
  <c r="C209" i="5"/>
  <c r="B209" i="5"/>
  <c r="D259" i="5"/>
  <c r="E259" i="5" s="1"/>
  <c r="D258" i="5"/>
  <c r="E258" i="5" s="1"/>
  <c r="D257" i="5"/>
  <c r="E257" i="5" s="1"/>
  <c r="D256" i="5"/>
  <c r="E256" i="5" s="1"/>
  <c r="D255" i="5"/>
  <c r="E255" i="5" s="1"/>
  <c r="D254" i="5"/>
  <c r="E254" i="5" s="1"/>
  <c r="D253" i="5"/>
  <c r="E253" i="5" s="1"/>
  <c r="D252" i="5"/>
  <c r="E252" i="5" s="1"/>
  <c r="D251" i="5"/>
  <c r="E251" i="5" s="1"/>
  <c r="C250" i="5"/>
  <c r="B250" i="5"/>
  <c r="D323" i="5" l="1"/>
  <c r="D209" i="5"/>
  <c r="E209" i="5" s="1"/>
  <c r="D250" i="5"/>
  <c r="E250" i="5" s="1"/>
  <c r="E323" i="5" l="1"/>
  <c r="C18" i="3"/>
  <c r="B18" i="3"/>
  <c r="I41" i="8" l="1"/>
  <c r="G41" i="8"/>
  <c r="E41" i="8"/>
  <c r="I40" i="8"/>
  <c r="G40" i="8"/>
  <c r="E40" i="8"/>
  <c r="I36" i="8"/>
  <c r="G36" i="8"/>
  <c r="E36" i="8"/>
  <c r="I35" i="8"/>
  <c r="G35" i="8"/>
  <c r="E35" i="8"/>
  <c r="I31" i="8"/>
  <c r="G31" i="8"/>
  <c r="E31" i="8"/>
  <c r="I30" i="8"/>
  <c r="G30" i="8"/>
  <c r="E30" i="8"/>
  <c r="I25" i="8"/>
  <c r="G25" i="8"/>
  <c r="I24" i="8"/>
  <c r="G24" i="8"/>
  <c r="I19" i="8"/>
  <c r="G19" i="8"/>
  <c r="E19" i="8"/>
  <c r="I18" i="8"/>
  <c r="G18" i="8"/>
  <c r="E18" i="8"/>
  <c r="I14" i="8"/>
  <c r="G14" i="8"/>
  <c r="E14" i="8"/>
  <c r="I13" i="8"/>
  <c r="G13" i="8"/>
  <c r="E13" i="8"/>
  <c r="H9" i="8"/>
  <c r="F9" i="8"/>
  <c r="D9" i="8"/>
  <c r="C9" i="8"/>
  <c r="I8" i="8"/>
  <c r="G8" i="8"/>
  <c r="E8" i="8"/>
  <c r="I7" i="8"/>
  <c r="G7" i="8"/>
  <c r="E7" i="8"/>
  <c r="E43" i="7"/>
  <c r="E42" i="7"/>
  <c r="E38" i="7"/>
  <c r="E37" i="7"/>
  <c r="E33" i="7"/>
  <c r="E32" i="7"/>
  <c r="E21" i="7"/>
  <c r="E20" i="7"/>
  <c r="E16" i="7"/>
  <c r="E15" i="7"/>
  <c r="D11" i="7"/>
  <c r="C11" i="7"/>
  <c r="E10" i="7"/>
  <c r="E9" i="7"/>
  <c r="C5" i="7"/>
  <c r="I9" i="8" l="1"/>
  <c r="E9" i="8"/>
  <c r="G9" i="8"/>
  <c r="E11" i="7"/>
  <c r="I41" i="2"/>
  <c r="G41" i="2"/>
  <c r="E41" i="2"/>
  <c r="I40" i="2"/>
  <c r="G40" i="2"/>
  <c r="E40" i="2"/>
  <c r="I36" i="2"/>
  <c r="G36" i="2"/>
  <c r="E36" i="2"/>
  <c r="I35" i="2"/>
  <c r="G35" i="2"/>
  <c r="E35" i="2"/>
  <c r="I31" i="2"/>
  <c r="G31" i="2"/>
  <c r="E31" i="2"/>
  <c r="I30" i="2"/>
  <c r="G30" i="2"/>
  <c r="E30" i="2"/>
  <c r="I26" i="2"/>
  <c r="G26" i="2"/>
  <c r="E26" i="2"/>
  <c r="I25" i="2"/>
  <c r="G25" i="2"/>
  <c r="E25" i="2"/>
  <c r="I24" i="2"/>
  <c r="G24" i="2"/>
  <c r="E24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4" i="2"/>
  <c r="G14" i="2"/>
  <c r="E14" i="2"/>
  <c r="I13" i="2"/>
  <c r="G13" i="2"/>
  <c r="E13" i="2"/>
  <c r="H9" i="2"/>
  <c r="F9" i="2"/>
  <c r="D9" i="2"/>
  <c r="C9" i="2"/>
  <c r="C333" i="5"/>
  <c r="B333" i="5"/>
  <c r="C313" i="5"/>
  <c r="B313" i="5"/>
  <c r="C302" i="5"/>
  <c r="B302" i="5"/>
  <c r="C282" i="5"/>
  <c r="B282" i="5"/>
  <c r="C272" i="5"/>
  <c r="B272" i="5"/>
  <c r="C262" i="5"/>
  <c r="B262" i="5"/>
  <c r="C229" i="5"/>
  <c r="B229" i="5"/>
  <c r="C219" i="5"/>
  <c r="B219" i="5"/>
  <c r="C198" i="5"/>
  <c r="B198" i="5"/>
  <c r="C188" i="5"/>
  <c r="B188" i="5"/>
  <c r="D189" i="5"/>
  <c r="E189" i="5" s="1"/>
  <c r="D342" i="5"/>
  <c r="E342" i="5" s="1"/>
  <c r="D341" i="5"/>
  <c r="E341" i="5" s="1"/>
  <c r="D340" i="5"/>
  <c r="E340" i="5" s="1"/>
  <c r="D339" i="5"/>
  <c r="E339" i="5" s="1"/>
  <c r="D338" i="5"/>
  <c r="E338" i="5" s="1"/>
  <c r="D337" i="5"/>
  <c r="E337" i="5" s="1"/>
  <c r="D336" i="5"/>
  <c r="E336" i="5" s="1"/>
  <c r="D335" i="5"/>
  <c r="E335" i="5" s="1"/>
  <c r="D334" i="5"/>
  <c r="E334" i="5" s="1"/>
  <c r="D322" i="5"/>
  <c r="E322" i="5" s="1"/>
  <c r="D321" i="5"/>
  <c r="E321" i="5" s="1"/>
  <c r="D320" i="5"/>
  <c r="E320" i="5" s="1"/>
  <c r="D319" i="5"/>
  <c r="E319" i="5" s="1"/>
  <c r="D318" i="5"/>
  <c r="E318" i="5" s="1"/>
  <c r="D317" i="5"/>
  <c r="E317" i="5" s="1"/>
  <c r="D316" i="5"/>
  <c r="E316" i="5" s="1"/>
  <c r="D315" i="5"/>
  <c r="E315" i="5" s="1"/>
  <c r="D314" i="5"/>
  <c r="E314" i="5" s="1"/>
  <c r="D311" i="5"/>
  <c r="E311" i="5" s="1"/>
  <c r="D310" i="5"/>
  <c r="E310" i="5" s="1"/>
  <c r="D309" i="5"/>
  <c r="E309" i="5" s="1"/>
  <c r="D308" i="5"/>
  <c r="E308" i="5" s="1"/>
  <c r="D307" i="5"/>
  <c r="E307" i="5" s="1"/>
  <c r="D306" i="5"/>
  <c r="E306" i="5" s="1"/>
  <c r="D305" i="5"/>
  <c r="E305" i="5" s="1"/>
  <c r="D304" i="5"/>
  <c r="E304" i="5" s="1"/>
  <c r="D303" i="5"/>
  <c r="E303" i="5" s="1"/>
  <c r="D291" i="5"/>
  <c r="E291" i="5" s="1"/>
  <c r="D290" i="5"/>
  <c r="E290" i="5" s="1"/>
  <c r="D289" i="5"/>
  <c r="E289" i="5" s="1"/>
  <c r="D288" i="5"/>
  <c r="E288" i="5" s="1"/>
  <c r="D287" i="5"/>
  <c r="E287" i="5" s="1"/>
  <c r="D286" i="5"/>
  <c r="E286" i="5" s="1"/>
  <c r="D285" i="5"/>
  <c r="E285" i="5" s="1"/>
  <c r="D284" i="5"/>
  <c r="E284" i="5" s="1"/>
  <c r="D283" i="5"/>
  <c r="E283" i="5" s="1"/>
  <c r="D281" i="5"/>
  <c r="E281" i="5" s="1"/>
  <c r="D280" i="5"/>
  <c r="E280" i="5" s="1"/>
  <c r="D279" i="5"/>
  <c r="E279" i="5" s="1"/>
  <c r="D278" i="5"/>
  <c r="E278" i="5" s="1"/>
  <c r="D277" i="5"/>
  <c r="E277" i="5" s="1"/>
  <c r="D276" i="5"/>
  <c r="E276" i="5" s="1"/>
  <c r="D275" i="5"/>
  <c r="E275" i="5" s="1"/>
  <c r="D274" i="5"/>
  <c r="E274" i="5" s="1"/>
  <c r="D273" i="5"/>
  <c r="E273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D264" i="5"/>
  <c r="E264" i="5" s="1"/>
  <c r="D263" i="5"/>
  <c r="E263" i="5" s="1"/>
  <c r="D238" i="5"/>
  <c r="E238" i="5" s="1"/>
  <c r="D237" i="5"/>
  <c r="E237" i="5" s="1"/>
  <c r="D236" i="5"/>
  <c r="E236" i="5" s="1"/>
  <c r="D235" i="5"/>
  <c r="E235" i="5" s="1"/>
  <c r="D234" i="5"/>
  <c r="E234" i="5" s="1"/>
  <c r="D233" i="5"/>
  <c r="E233" i="5" s="1"/>
  <c r="D232" i="5"/>
  <c r="E232" i="5" s="1"/>
  <c r="D231" i="5"/>
  <c r="E231" i="5" s="1"/>
  <c r="D230" i="5"/>
  <c r="E230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2" i="5"/>
  <c r="E222" i="5" s="1"/>
  <c r="D221" i="5"/>
  <c r="E221" i="5" s="1"/>
  <c r="D220" i="5"/>
  <c r="E220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D201" i="5"/>
  <c r="E201" i="5" s="1"/>
  <c r="D200" i="5"/>
  <c r="E200" i="5" s="1"/>
  <c r="D199" i="5"/>
  <c r="E199" i="5" s="1"/>
  <c r="D197" i="5"/>
  <c r="E197" i="5" s="1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90" i="5"/>
  <c r="E190" i="5" s="1"/>
  <c r="C148" i="5"/>
  <c r="B148" i="5"/>
  <c r="C138" i="5"/>
  <c r="B138" i="5"/>
  <c r="C128" i="5"/>
  <c r="B128" i="5"/>
  <c r="C117" i="5"/>
  <c r="B117" i="5"/>
  <c r="C107" i="5"/>
  <c r="B107" i="5"/>
  <c r="C97" i="5"/>
  <c r="B97" i="5"/>
  <c r="C87" i="5"/>
  <c r="B87" i="5"/>
  <c r="C76" i="5"/>
  <c r="B76" i="5"/>
  <c r="C66" i="5"/>
  <c r="B66" i="5"/>
  <c r="C56" i="5"/>
  <c r="B56" i="5"/>
  <c r="C46" i="5"/>
  <c r="B46" i="5"/>
  <c r="C35" i="5"/>
  <c r="B35" i="5"/>
  <c r="D157" i="5"/>
  <c r="E157" i="5" s="1"/>
  <c r="D156" i="5"/>
  <c r="E156" i="5" s="1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5" i="5"/>
  <c r="E65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4" i="5"/>
  <c r="E44" i="5" s="1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3" i="6"/>
  <c r="D2" i="6"/>
  <c r="E10" i="1"/>
  <c r="E9" i="1"/>
  <c r="E43" i="1"/>
  <c r="E42" i="1"/>
  <c r="E38" i="1"/>
  <c r="E37" i="1"/>
  <c r="E33" i="1"/>
  <c r="E32" i="1"/>
  <c r="E16" i="1"/>
  <c r="E15" i="1"/>
  <c r="D3" i="4"/>
  <c r="D2" i="4"/>
  <c r="C25" i="5"/>
  <c r="B25" i="5"/>
  <c r="D13" i="5"/>
  <c r="D14" i="5"/>
  <c r="E14" i="5" s="1"/>
  <c r="D15" i="5"/>
  <c r="E15" i="5" s="1"/>
  <c r="D16" i="5"/>
  <c r="E16" i="5" s="1"/>
  <c r="D17" i="5"/>
  <c r="E17" i="5" s="1"/>
  <c r="D18" i="5"/>
  <c r="E18" i="5" s="1"/>
  <c r="D6" i="5"/>
  <c r="E6" i="5" s="1"/>
  <c r="D7" i="5"/>
  <c r="E7" i="5" s="1"/>
  <c r="D8" i="5"/>
  <c r="E8" i="5" s="1"/>
  <c r="D9" i="5"/>
  <c r="E9" i="5" s="1"/>
  <c r="D10" i="5"/>
  <c r="E10" i="5" s="1"/>
  <c r="D20" i="5"/>
  <c r="D5" i="5"/>
  <c r="D11" i="1"/>
  <c r="C11" i="1"/>
  <c r="C5" i="1"/>
  <c r="D37" i="3"/>
  <c r="E37" i="3" s="1"/>
  <c r="D38" i="3"/>
  <c r="E38" i="3" s="1"/>
  <c r="D39" i="3"/>
  <c r="E39" i="3" s="1"/>
  <c r="D35" i="3"/>
  <c r="E35" i="3" s="1"/>
  <c r="D40" i="3"/>
  <c r="E40" i="3" s="1"/>
  <c r="D41" i="3"/>
  <c r="E41" i="3" s="1"/>
  <c r="D42" i="3"/>
  <c r="E42" i="3" s="1"/>
  <c r="D36" i="3"/>
  <c r="E36" i="3" s="1"/>
  <c r="C43" i="3"/>
  <c r="B43" i="3"/>
  <c r="C33" i="3"/>
  <c r="B33" i="3"/>
  <c r="D27" i="3"/>
  <c r="E27" i="3" s="1"/>
  <c r="D28" i="3"/>
  <c r="E28" i="3" s="1"/>
  <c r="D29" i="3"/>
  <c r="E29" i="3" s="1"/>
  <c r="D25" i="3"/>
  <c r="E25" i="3" s="1"/>
  <c r="D30" i="3"/>
  <c r="E30" i="3" s="1"/>
  <c r="D31" i="3"/>
  <c r="E31" i="3" s="1"/>
  <c r="D32" i="3"/>
  <c r="E32" i="3" s="1"/>
  <c r="D26" i="3"/>
  <c r="E26" i="3" s="1"/>
  <c r="D21" i="3"/>
  <c r="E21" i="3" s="1"/>
  <c r="B168" i="5" l="1"/>
  <c r="C168" i="5"/>
  <c r="B343" i="5"/>
  <c r="C343" i="5"/>
  <c r="B187" i="5"/>
  <c r="B261" i="5"/>
  <c r="E13" i="5"/>
  <c r="D12" i="5"/>
  <c r="E12" i="5" s="1"/>
  <c r="E20" i="5"/>
  <c r="E5" i="5"/>
  <c r="D4" i="5"/>
  <c r="E4" i="5" s="1"/>
  <c r="D148" i="5"/>
  <c r="E148" i="5" s="1"/>
  <c r="D128" i="5"/>
  <c r="E128" i="5" s="1"/>
  <c r="D46" i="5"/>
  <c r="E46" i="5" s="1"/>
  <c r="D107" i="5"/>
  <c r="E107" i="5" s="1"/>
  <c r="D302" i="5"/>
  <c r="E302" i="5" s="1"/>
  <c r="D219" i="5"/>
  <c r="E219" i="5" s="1"/>
  <c r="D229" i="5"/>
  <c r="E229" i="5" s="1"/>
  <c r="D282" i="5"/>
  <c r="E282" i="5" s="1"/>
  <c r="D272" i="5"/>
  <c r="I9" i="2"/>
  <c r="D66" i="5"/>
  <c r="E66" i="5" s="1"/>
  <c r="D262" i="5"/>
  <c r="E262" i="5" s="1"/>
  <c r="C261" i="5"/>
  <c r="E11" i="1"/>
  <c r="C187" i="5"/>
  <c r="D198" i="5"/>
  <c r="D188" i="5"/>
  <c r="C21" i="5"/>
  <c r="D35" i="5"/>
  <c r="E35" i="5" s="1"/>
  <c r="D56" i="5"/>
  <c r="E56" i="5" s="1"/>
  <c r="D76" i="5"/>
  <c r="E76" i="5" s="1"/>
  <c r="D97" i="5"/>
  <c r="E97" i="5" s="1"/>
  <c r="D117" i="5"/>
  <c r="E117" i="5" s="1"/>
  <c r="D138" i="5"/>
  <c r="E138" i="5" s="1"/>
  <c r="D87" i="5"/>
  <c r="E87" i="5" s="1"/>
  <c r="D25" i="5"/>
  <c r="E25" i="5" s="1"/>
  <c r="C44" i="3"/>
  <c r="D43" i="3"/>
  <c r="E43" i="3" s="1"/>
  <c r="E9" i="2"/>
  <c r="G9" i="2"/>
  <c r="D313" i="5"/>
  <c r="E313" i="5" s="1"/>
  <c r="D333" i="5"/>
  <c r="B44" i="3"/>
  <c r="D33" i="3"/>
  <c r="E33" i="3" s="1"/>
  <c r="D187" i="5" l="1"/>
  <c r="E333" i="5"/>
  <c r="D343" i="5"/>
  <c r="E343" i="5" s="1"/>
  <c r="E272" i="5"/>
  <c r="D21" i="5"/>
  <c r="E21" i="5" s="1"/>
  <c r="D261" i="5"/>
  <c r="E261" i="5" s="1"/>
  <c r="E188" i="5"/>
  <c r="E198" i="5"/>
  <c r="E187" i="5"/>
  <c r="D168" i="5"/>
  <c r="E168" i="5" s="1"/>
  <c r="D44" i="3"/>
  <c r="E44" i="3" s="1"/>
  <c r="D12" i="3" l="1"/>
  <c r="E12" i="3" s="1"/>
  <c r="D13" i="3"/>
  <c r="E13" i="3" s="1"/>
  <c r="D10" i="3"/>
  <c r="E10" i="3" s="1"/>
  <c r="D14" i="3"/>
  <c r="E14" i="3" s="1"/>
  <c r="D16" i="3"/>
  <c r="E16" i="3" s="1"/>
  <c r="D15" i="3"/>
  <c r="E15" i="3" s="1"/>
  <c r="D17" i="3"/>
  <c r="E17" i="3" s="1"/>
  <c r="D9" i="3"/>
  <c r="D11" i="3"/>
  <c r="E11" i="3" s="1"/>
  <c r="C6" i="3"/>
  <c r="B6" i="3"/>
  <c r="D5" i="3"/>
  <c r="E5" i="3" s="1"/>
  <c r="D4" i="3"/>
  <c r="E4" i="3" s="1"/>
  <c r="E9" i="3" l="1"/>
  <c r="D18" i="3"/>
  <c r="E18" i="3" s="1"/>
  <c r="D6" i="3"/>
  <c r="E6" i="3" s="1"/>
</calcChain>
</file>

<file path=xl/sharedStrings.xml><?xml version="1.0" encoding="utf-8"?>
<sst xmlns="http://schemas.openxmlformats.org/spreadsheetml/2006/main" count="836" uniqueCount="86">
  <si>
    <t>Full Time Cohort</t>
  </si>
  <si>
    <t xml:space="preserve"> </t>
  </si>
  <si>
    <t>Degree in 150% by Campus</t>
  </si>
  <si>
    <t>Degree in 150% by Gender</t>
  </si>
  <si>
    <t>Men</t>
  </si>
  <si>
    <t>Women</t>
  </si>
  <si>
    <t>Degree in 150% by Reporting Ethnicity</t>
  </si>
  <si>
    <t>2 or more races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</si>
  <si>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</si>
  <si>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</si>
  <si>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</si>
  <si>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</si>
  <si>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</si>
  <si>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</si>
  <si>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Unknown</t>
  </si>
  <si>
    <t>White</t>
  </si>
  <si>
    <t>Pell Recipient</t>
  </si>
  <si>
    <t>Stafford but no Pell</t>
  </si>
  <si>
    <t>Stafford no Pell</t>
  </si>
  <si>
    <t>No Stafford No Pell</t>
  </si>
  <si>
    <t>No Stafford no Pell</t>
  </si>
  <si>
    <t>Full-Time Bachelor Degree Seeking</t>
  </si>
  <si>
    <t>4 Year Grad Pct</t>
  </si>
  <si>
    <t>Full-Time Bachelor Degree Seeking by Gender</t>
  </si>
  <si>
    <t>Full-Time Bachelor Degree Seeking by Reporting Ethnicity</t>
  </si>
  <si>
    <t>Overall - Total</t>
  </si>
  <si>
    <t>Westville</t>
  </si>
  <si>
    <t>Hammond</t>
  </si>
  <si>
    <t>Full Time, First Time Bachelor's Cohort Retention Rate</t>
  </si>
  <si>
    <t>Part-Time, First-Time Bachelor's Cohort Retention Rate</t>
  </si>
  <si>
    <t>5 Year Grad Pct</t>
  </si>
  <si>
    <t>6 Year Grad Pct</t>
  </si>
  <si>
    <t>Gender</t>
  </si>
  <si>
    <t>Full-time</t>
  </si>
  <si>
    <t>Part-time</t>
  </si>
  <si>
    <t>Total</t>
  </si>
  <si>
    <t>Race / Ethnicity</t>
  </si>
  <si>
    <t>Pell Awarded</t>
  </si>
  <si>
    <t>Pell Awarded Total</t>
  </si>
  <si>
    <t>Pell Awarded by Gender - Race / Ethnicity</t>
  </si>
  <si>
    <t>Female</t>
  </si>
  <si>
    <t>American Indian or Alaskan native</t>
  </si>
  <si>
    <t>Female Total</t>
  </si>
  <si>
    <t>Male</t>
  </si>
  <si>
    <t>Male Total</t>
  </si>
  <si>
    <t>Pell Total</t>
  </si>
  <si>
    <t>Retention Rate</t>
  </si>
  <si>
    <t>Retained</t>
  </si>
  <si>
    <t>Cohort</t>
  </si>
  <si>
    <t>Gender by Sport</t>
  </si>
  <si>
    <t>Full-Time</t>
  </si>
  <si>
    <t>Part-Time</t>
  </si>
  <si>
    <t>Men's Baseball</t>
  </si>
  <si>
    <t>Men's Golf Team</t>
  </si>
  <si>
    <t>Men's Intecoll Cross Country</t>
  </si>
  <si>
    <t>Men's Intercoll Basketball</t>
  </si>
  <si>
    <t>Men's Soccer</t>
  </si>
  <si>
    <t>Men's Tennis</t>
  </si>
  <si>
    <t>Women's Golf Team</t>
  </si>
  <si>
    <t>Women's Intecoll Cross Country</t>
  </si>
  <si>
    <t>Women's Intrcoll Basketball</t>
  </si>
  <si>
    <t>Women's Soccer</t>
  </si>
  <si>
    <t>Women's Softball</t>
  </si>
  <si>
    <t>Women's Tennis</t>
  </si>
  <si>
    <t>Women's Volleyball</t>
  </si>
  <si>
    <t>Race / Ethnicity by Sport</t>
  </si>
  <si>
    <t>Grand Total</t>
  </si>
  <si>
    <t>Pell Awarded by Sport</t>
  </si>
  <si>
    <t>Pell Awarded by Gender, Race/Ethnicity and Sport</t>
  </si>
  <si>
    <t>Academic Period</t>
  </si>
  <si>
    <t>Reporting Campus</t>
  </si>
  <si>
    <t>Student Count</t>
  </si>
  <si>
    <t>Degree Count</t>
  </si>
  <si>
    <t>Pct Degree Within 150%</t>
  </si>
  <si>
    <t>Reporting Ethnicity</t>
  </si>
  <si>
    <t>Stafford no Pell Indicator</t>
  </si>
  <si>
    <t>PELL Recipient Indicator</t>
  </si>
  <si>
    <t>No Stafford no Pell Indicator</t>
  </si>
  <si>
    <t>Bach in 4 Yrs</t>
  </si>
  <si>
    <t>Bach in 5 Yrs</t>
  </si>
  <si>
    <t>Bach in 6 Yrs</t>
  </si>
  <si>
    <t>Fall 2017</t>
  </si>
  <si>
    <t>Fall 2023 Enrollment</t>
  </si>
  <si>
    <t>Fall 2022 to Fall 2023 Retention Rate</t>
  </si>
  <si>
    <t>Multi-Sport Athlete</t>
  </si>
  <si>
    <t>Multi-Sport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</si>
</sst>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%"/>
    <numFmt numFmtId="165" formatCode="0.0%"/>
  </numFmts>
  <fonts count="10" x14ac:knownFonts="1">
    <font>
      <sz val="10"/>
      <color theme="1"/>
      <name val="Tahoma"/>
      <family val="2"/>
    </font>
    <font>
      <sz val="12"/>
      <color theme="1"/>
      <name val="Century Gothic"/>
      <family val="2"/>
    </font>
    <font>
      <sz val="12"/>
      <color rgb="FF454545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Tahoma"/>
      <family val="2"/>
    </font>
    <font>
      <b/>
      <sz val="12"/>
      <color theme="0"/>
      <name val="Century Gothic"/>
      <family val="2"/>
    </font>
    <font>
      <b/>
      <sz val="12"/>
      <color rgb="FF333333"/>
      <name val="Century Gothic"/>
      <family val="2"/>
    </font>
    <font>
      <sz val="12"/>
      <color theme="0"/>
      <name val="Century Gothic"/>
      <family val="2"/>
    </font>
    <font>
      <sz val="12"/>
      <color theme="1"/>
      <name val="Segoe UI"/>
      <family val="2"/>
      <charset val="1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0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10" fontId="5" fillId="4" borderId="0" xfId="1" applyNumberFormat="1" applyFont="1" applyFill="1" applyAlignment="1">
      <alignment horizontal="center"/>
    </xf>
    <xf numFmtId="10" fontId="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4" borderId="0" xfId="0" applyFont="1" applyFill="1" applyAlignment="1">
      <alignment horizontal="left" indent="1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0" fontId="3" fillId="0" borderId="0" xfId="1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0" fontId="5" fillId="4" borderId="0" xfId="1" applyNumberFormat="1" applyFont="1" applyFill="1" applyBorder="1" applyAlignment="1">
      <alignment horizontal="center"/>
    </xf>
    <xf numFmtId="10" fontId="3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7" fillId="4" borderId="0" xfId="0" applyFont="1" applyFill="1"/>
    <xf numFmtId="3" fontId="5" fillId="4" borderId="0" xfId="0" applyNumberFormat="1" applyFont="1" applyFill="1" applyAlignment="1">
      <alignment horizontal="center" vertical="top"/>
    </xf>
    <xf numFmtId="164" fontId="5" fillId="4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2" fillId="0" borderId="0" xfId="1" applyNumberFormat="1" applyFont="1" applyBorder="1" applyAlignment="1">
      <alignment horizontal="center" vertical="top"/>
    </xf>
    <xf numFmtId="10" fontId="5" fillId="4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0" fontId="1" fillId="0" borderId="0" xfId="1" applyNumberFormat="1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1" defaultTableStyle="TableStyleMedium9" defaultPivotStyle="PivotStyleLight16">
    <tableStyle name="Invisible" pivot="0" table="0" count="0" xr9:uid="{D8858C5F-69FD-4CF6-A1E8-DE4CAD99C124}"/>
  </tableStyles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00"/>
    <pageSetUpPr fitToPage="1"/>
  </sheetPr>
  <dimension ref="A1:E44"/>
  <sheetViews>
    <sheetView tabSelected="1" zoomScaleNormal="100" workbookViewId="0"/>
  </sheetViews>
  <sheetFormatPr defaultRowHeight="17.25" x14ac:dyDescent="0.3"/>
  <cols>
    <col min="1" max="1" width="51.85546875" style="34" bestFit="1" customWidth="1"/>
    <col min="2" max="2" width="10.85546875" style="7" bestFit="1" customWidth="1"/>
    <col min="3" max="3" width="11.28515625" style="7" bestFit="1" customWidth="1"/>
    <col min="4" max="4" width="7.7109375" style="7" bestFit="1" customWidth="1"/>
    <col min="5" max="5" width="10.85546875" style="7" bestFit="1" customWidth="1"/>
    <col min="6" max="16384" width="9.140625" style="1"/>
  </cols>
  <sheetData>
    <row r="1" spans="1:5" x14ac:dyDescent="0.3">
      <c r="A1" s="17" t="s">
        <v>82</v>
      </c>
    </row>
    <row r="2" spans="1:5" x14ac:dyDescent="0.3">
      <c r="A2" s="17"/>
    </row>
    <row r="3" spans="1:5" x14ac:dyDescent="0.3">
      <c r="A3" s="25" t="s">
        <v>32</v>
      </c>
      <c r="B3" s="8" t="s">
        <v>33</v>
      </c>
      <c r="C3" s="8" t="s">
        <v>34</v>
      </c>
      <c r="D3" s="8" t="s">
        <v>35</v>
      </c>
      <c r="E3" s="8" t="s">
        <v>33</v>
      </c>
    </row>
    <row r="4" spans="1:5" x14ac:dyDescent="0.3">
      <c r="A4" s="4" t="s">
        <v>5</v>
      </c>
      <c r="B4" s="7">
        <v>2505</v>
      </c>
      <c r="C4" s="7">
        <v>2215</v>
      </c>
      <c r="D4" s="7">
        <f>SUM(B4:C4)</f>
        <v>4720</v>
      </c>
      <c r="E4" s="23">
        <f>IFERROR((B4/D4),"-")</f>
        <v>0.53072033898305082</v>
      </c>
    </row>
    <row r="5" spans="1:5" x14ac:dyDescent="0.3">
      <c r="A5" s="4" t="s">
        <v>4</v>
      </c>
      <c r="B5" s="7">
        <v>2537</v>
      </c>
      <c r="C5" s="7">
        <v>1422</v>
      </c>
      <c r="D5" s="7">
        <f>SUM(B5:C5)</f>
        <v>3959</v>
      </c>
      <c r="E5" s="23">
        <f>IFERROR((B5/D5),"-")</f>
        <v>0.64081838848193984</v>
      </c>
    </row>
    <row r="6" spans="1:5" x14ac:dyDescent="0.3">
      <c r="A6" s="9" t="s">
        <v>35</v>
      </c>
      <c r="B6" s="10">
        <f>SUM(B4:B5)</f>
        <v>5042</v>
      </c>
      <c r="C6" s="10">
        <f>SUM(C4:C5)</f>
        <v>3637</v>
      </c>
      <c r="D6" s="10">
        <f>SUM(D4:D5)</f>
        <v>8679</v>
      </c>
      <c r="E6" s="26">
        <f>IFERROR((B6/D6),"-")</f>
        <v>0.58094250489687749</v>
      </c>
    </row>
    <row r="8" spans="1:5" x14ac:dyDescent="0.3">
      <c r="A8" s="25" t="s">
        <v>36</v>
      </c>
      <c r="B8" s="8" t="s">
        <v>33</v>
      </c>
      <c r="C8" s="8" t="s">
        <v>34</v>
      </c>
      <c r="D8" s="8" t="s">
        <v>35</v>
      </c>
      <c r="E8" s="8" t="s">
        <v>33</v>
      </c>
    </row>
    <row r="9" spans="1:5" x14ac:dyDescent="0.3">
      <c r="A9" s="4" t="s">
        <v>12</v>
      </c>
      <c r="B9" s="7">
        <v>457</v>
      </c>
      <c r="C9" s="7">
        <v>32</v>
      </c>
      <c r="D9" s="7">
        <f>SUM(B9:C9)</f>
        <v>489</v>
      </c>
      <c r="E9" s="23">
        <f>IFERROR((B9/D9),"-")</f>
        <v>0.93456032719836402</v>
      </c>
    </row>
    <row r="10" spans="1:5" x14ac:dyDescent="0.3">
      <c r="A10" s="4" t="s">
        <v>11</v>
      </c>
      <c r="B10" s="7">
        <v>1214</v>
      </c>
      <c r="C10" s="7">
        <v>796</v>
      </c>
      <c r="D10" s="7">
        <f>SUM(B10:C10)</f>
        <v>2010</v>
      </c>
      <c r="E10" s="23">
        <f>IFERROR((B10/D10),"-")</f>
        <v>0.60398009950248754</v>
      </c>
    </row>
    <row r="11" spans="1:5" x14ac:dyDescent="0.3">
      <c r="A11" s="4" t="s">
        <v>8</v>
      </c>
      <c r="B11" s="7">
        <v>7</v>
      </c>
      <c r="C11" s="7">
        <v>10</v>
      </c>
      <c r="D11" s="7">
        <f>SUM(B11:C11)</f>
        <v>17</v>
      </c>
      <c r="E11" s="23">
        <f t="shared" ref="E11:E18" si="0">IFERROR((B11/D11),"-")</f>
        <v>0.41176470588235292</v>
      </c>
    </row>
    <row r="12" spans="1:5" x14ac:dyDescent="0.3">
      <c r="A12" s="4" t="s">
        <v>9</v>
      </c>
      <c r="B12" s="7">
        <v>131</v>
      </c>
      <c r="C12" s="7">
        <v>150</v>
      </c>
      <c r="D12" s="7">
        <f t="shared" ref="D12:D17" si="1">SUM(B12:C12)</f>
        <v>281</v>
      </c>
      <c r="E12" s="23">
        <f t="shared" si="0"/>
        <v>0.46619217081850534</v>
      </c>
    </row>
    <row r="13" spans="1:5" x14ac:dyDescent="0.3">
      <c r="A13" s="4" t="s">
        <v>10</v>
      </c>
      <c r="B13" s="7">
        <v>526</v>
      </c>
      <c r="C13" s="7">
        <v>337</v>
      </c>
      <c r="D13" s="7">
        <f t="shared" si="1"/>
        <v>863</v>
      </c>
      <c r="E13" s="23">
        <f t="shared" si="0"/>
        <v>0.60950173812282737</v>
      </c>
    </row>
    <row r="14" spans="1:5" x14ac:dyDescent="0.3">
      <c r="A14" s="4" t="s">
        <v>13</v>
      </c>
      <c r="B14" s="7">
        <v>5</v>
      </c>
      <c r="C14" s="7">
        <v>7</v>
      </c>
      <c r="D14" s="7">
        <f t="shared" si="1"/>
        <v>12</v>
      </c>
      <c r="E14" s="23">
        <f t="shared" si="0"/>
        <v>0.41666666666666669</v>
      </c>
    </row>
    <row r="15" spans="1:5" x14ac:dyDescent="0.3">
      <c r="A15" s="4" t="s">
        <v>15</v>
      </c>
      <c r="B15" s="7">
        <v>2431</v>
      </c>
      <c r="C15" s="7">
        <v>2073</v>
      </c>
      <c r="D15" s="7">
        <f t="shared" si="1"/>
        <v>4504</v>
      </c>
      <c r="E15" s="23">
        <f t="shared" si="0"/>
        <v>0.53974245115452935</v>
      </c>
    </row>
    <row r="16" spans="1:5" x14ac:dyDescent="0.3">
      <c r="A16" s="4" t="s">
        <v>7</v>
      </c>
      <c r="B16" s="7">
        <v>165</v>
      </c>
      <c r="C16" s="7">
        <v>115</v>
      </c>
      <c r="D16" s="7">
        <f>SUM(B16:C16)</f>
        <v>280</v>
      </c>
      <c r="E16" s="23">
        <f>IFERROR((B16/D16),"-")</f>
        <v>0.5892857142857143</v>
      </c>
    </row>
    <row r="17" spans="1:5" x14ac:dyDescent="0.3">
      <c r="A17" s="4" t="s">
        <v>14</v>
      </c>
      <c r="B17" s="7">
        <v>106</v>
      </c>
      <c r="C17" s="7">
        <v>117</v>
      </c>
      <c r="D17" s="7">
        <f t="shared" si="1"/>
        <v>223</v>
      </c>
      <c r="E17" s="23">
        <f t="shared" si="0"/>
        <v>0.47533632286995514</v>
      </c>
    </row>
    <row r="18" spans="1:5" x14ac:dyDescent="0.3">
      <c r="A18" s="9" t="s">
        <v>35</v>
      </c>
      <c r="B18" s="10">
        <f>SUM(B9:B17)</f>
        <v>5042</v>
      </c>
      <c r="C18" s="10">
        <f>SUM(C9:C17)</f>
        <v>3637</v>
      </c>
      <c r="D18" s="10">
        <f>SUM(D9:D17)</f>
        <v>8679</v>
      </c>
      <c r="E18" s="26">
        <f t="shared" si="0"/>
        <v>0.58094250489687749</v>
      </c>
    </row>
    <row r="20" spans="1:5" x14ac:dyDescent="0.3">
      <c r="A20" s="44" t="s">
        <v>37</v>
      </c>
      <c r="B20" s="24" t="s">
        <v>33</v>
      </c>
      <c r="C20" s="24" t="s">
        <v>34</v>
      </c>
      <c r="D20" s="24" t="s">
        <v>35</v>
      </c>
      <c r="E20" s="24" t="s">
        <v>33</v>
      </c>
    </row>
    <row r="21" spans="1:5" x14ac:dyDescent="0.3">
      <c r="A21" s="17" t="s">
        <v>38</v>
      </c>
      <c r="B21" s="7">
        <v>1831</v>
      </c>
      <c r="C21" s="7">
        <v>311</v>
      </c>
      <c r="D21" s="13">
        <f>SUM(B21:C21)</f>
        <v>2142</v>
      </c>
      <c r="E21" s="23">
        <f>IFERROR((B21/D21),"-")</f>
        <v>0.85480859010270771</v>
      </c>
    </row>
    <row r="23" spans="1:5" x14ac:dyDescent="0.3">
      <c r="A23" s="25" t="s">
        <v>39</v>
      </c>
      <c r="B23" s="8" t="s">
        <v>33</v>
      </c>
      <c r="C23" s="8" t="s">
        <v>34</v>
      </c>
      <c r="D23" s="8" t="s">
        <v>35</v>
      </c>
      <c r="E23" s="8" t="s">
        <v>33</v>
      </c>
    </row>
    <row r="24" spans="1:5" x14ac:dyDescent="0.3">
      <c r="A24" s="17" t="s">
        <v>40</v>
      </c>
      <c r="B24" s="13"/>
      <c r="C24" s="13"/>
      <c r="D24" s="13"/>
      <c r="E24" s="13"/>
    </row>
    <row r="25" spans="1:5" x14ac:dyDescent="0.3">
      <c r="A25" s="6" t="s">
        <v>11</v>
      </c>
      <c r="B25" s="7">
        <v>334</v>
      </c>
      <c r="C25" s="7">
        <v>61</v>
      </c>
      <c r="D25" s="7">
        <f>SUM(B25:C25)</f>
        <v>395</v>
      </c>
      <c r="E25" s="23">
        <f>IFERROR((B25/D25),"-")</f>
        <v>0.84556962025316451</v>
      </c>
    </row>
    <row r="26" spans="1:5" x14ac:dyDescent="0.3">
      <c r="A26" s="6" t="s">
        <v>41</v>
      </c>
      <c r="B26" s="7">
        <v>3</v>
      </c>
      <c r="C26" s="7">
        <v>0</v>
      </c>
      <c r="D26" s="7">
        <f>SUM(B26:C26)</f>
        <v>3</v>
      </c>
      <c r="E26" s="23">
        <f>IFERROR((B26/D26),"-")</f>
        <v>1</v>
      </c>
    </row>
    <row r="27" spans="1:5" x14ac:dyDescent="0.3">
      <c r="A27" s="6" t="s">
        <v>9</v>
      </c>
      <c r="B27" s="7">
        <v>19</v>
      </c>
      <c r="C27" s="7">
        <v>3</v>
      </c>
      <c r="D27" s="7">
        <f t="shared" ref="D27:D32" si="2">SUM(B27:C27)</f>
        <v>22</v>
      </c>
      <c r="E27" s="23">
        <f t="shared" ref="E27:E33" si="3">IFERROR((B27/D27),"-")</f>
        <v>0.86363636363636365</v>
      </c>
    </row>
    <row r="28" spans="1:5" x14ac:dyDescent="0.3">
      <c r="A28" s="6" t="s">
        <v>10</v>
      </c>
      <c r="B28" s="7">
        <v>215</v>
      </c>
      <c r="C28" s="7">
        <v>42</v>
      </c>
      <c r="D28" s="7">
        <f t="shared" si="2"/>
        <v>257</v>
      </c>
      <c r="E28" s="23">
        <f t="shared" si="3"/>
        <v>0.83657587548638135</v>
      </c>
    </row>
    <row r="29" spans="1:5" x14ac:dyDescent="0.3">
      <c r="A29" s="6" t="s">
        <v>13</v>
      </c>
      <c r="B29" s="7">
        <v>0</v>
      </c>
      <c r="C29" s="7">
        <v>0</v>
      </c>
      <c r="D29" s="7">
        <f t="shared" si="2"/>
        <v>0</v>
      </c>
      <c r="E29" s="23" t="str">
        <f t="shared" si="3"/>
        <v>-</v>
      </c>
    </row>
    <row r="30" spans="1:5" x14ac:dyDescent="0.3">
      <c r="A30" s="6" t="s">
        <v>15</v>
      </c>
      <c r="B30" s="7">
        <v>385</v>
      </c>
      <c r="C30" s="7">
        <v>84</v>
      </c>
      <c r="D30" s="7">
        <f t="shared" si="2"/>
        <v>469</v>
      </c>
      <c r="E30" s="23">
        <f t="shared" si="3"/>
        <v>0.82089552238805974</v>
      </c>
    </row>
    <row r="31" spans="1:5" x14ac:dyDescent="0.3">
      <c r="A31" s="6" t="s">
        <v>7</v>
      </c>
      <c r="B31" s="7">
        <v>51</v>
      </c>
      <c r="C31" s="7">
        <v>6</v>
      </c>
      <c r="D31" s="7">
        <f t="shared" si="2"/>
        <v>57</v>
      </c>
      <c r="E31" s="23">
        <f t="shared" si="3"/>
        <v>0.89473684210526316</v>
      </c>
    </row>
    <row r="32" spans="1:5" x14ac:dyDescent="0.3">
      <c r="A32" s="6" t="s">
        <v>14</v>
      </c>
      <c r="B32" s="7">
        <v>9</v>
      </c>
      <c r="C32" s="7">
        <v>3</v>
      </c>
      <c r="D32" s="7">
        <f t="shared" si="2"/>
        <v>12</v>
      </c>
      <c r="E32" s="23">
        <f t="shared" si="3"/>
        <v>0.75</v>
      </c>
    </row>
    <row r="33" spans="1:5" x14ac:dyDescent="0.3">
      <c r="A33" s="9" t="s">
        <v>42</v>
      </c>
      <c r="B33" s="10">
        <f>SUM(B25:B32)</f>
        <v>1016</v>
      </c>
      <c r="C33" s="10">
        <f>SUM(C25:C32)</f>
        <v>199</v>
      </c>
      <c r="D33" s="10">
        <f>SUM(D25:D32)</f>
        <v>1215</v>
      </c>
      <c r="E33" s="26">
        <f t="shared" si="3"/>
        <v>0.83621399176954736</v>
      </c>
    </row>
    <row r="34" spans="1:5" x14ac:dyDescent="0.3">
      <c r="A34" s="17" t="s">
        <v>43</v>
      </c>
      <c r="B34" s="13"/>
      <c r="C34" s="13"/>
      <c r="D34" s="13"/>
      <c r="E34" s="13"/>
    </row>
    <row r="35" spans="1:5" x14ac:dyDescent="0.3">
      <c r="A35" s="6" t="s">
        <v>11</v>
      </c>
      <c r="B35" s="7">
        <v>273</v>
      </c>
      <c r="C35" s="7">
        <v>37</v>
      </c>
      <c r="D35" s="7">
        <f>SUM(B35:C35)</f>
        <v>310</v>
      </c>
      <c r="E35" s="23">
        <f>IFERROR((B35/D35),"-")</f>
        <v>0.88064516129032255</v>
      </c>
    </row>
    <row r="36" spans="1:5" x14ac:dyDescent="0.3">
      <c r="A36" s="6" t="s">
        <v>41</v>
      </c>
      <c r="B36" s="7">
        <v>2</v>
      </c>
      <c r="C36" s="7">
        <v>0</v>
      </c>
      <c r="D36" s="7">
        <f>SUM(B36:C36)</f>
        <v>2</v>
      </c>
      <c r="E36" s="23">
        <f>IFERROR((B36/D36),"-")</f>
        <v>1</v>
      </c>
    </row>
    <row r="37" spans="1:5" x14ac:dyDescent="0.3">
      <c r="A37" s="6" t="s">
        <v>9</v>
      </c>
      <c r="B37" s="7">
        <v>25</v>
      </c>
      <c r="C37" s="7">
        <v>7</v>
      </c>
      <c r="D37" s="7">
        <f t="shared" ref="D37:D42" si="4">SUM(B37:C37)</f>
        <v>32</v>
      </c>
      <c r="E37" s="23">
        <f t="shared" ref="E37:E44" si="5">IFERROR((B37/D37),"-")</f>
        <v>0.78125</v>
      </c>
    </row>
    <row r="38" spans="1:5" x14ac:dyDescent="0.3">
      <c r="A38" s="6" t="s">
        <v>10</v>
      </c>
      <c r="B38" s="7">
        <v>129</v>
      </c>
      <c r="C38" s="7">
        <v>16</v>
      </c>
      <c r="D38" s="7">
        <f t="shared" si="4"/>
        <v>145</v>
      </c>
      <c r="E38" s="23">
        <f t="shared" si="5"/>
        <v>0.8896551724137931</v>
      </c>
    </row>
    <row r="39" spans="1:5" x14ac:dyDescent="0.3">
      <c r="A39" s="6" t="s">
        <v>13</v>
      </c>
      <c r="B39" s="7">
        <v>1</v>
      </c>
      <c r="C39" s="7">
        <v>0</v>
      </c>
      <c r="D39" s="7">
        <f t="shared" si="4"/>
        <v>1</v>
      </c>
      <c r="E39" s="23">
        <f t="shared" si="5"/>
        <v>1</v>
      </c>
    </row>
    <row r="40" spans="1:5" x14ac:dyDescent="0.3">
      <c r="A40" s="6" t="s">
        <v>15</v>
      </c>
      <c r="B40" s="7">
        <v>345</v>
      </c>
      <c r="C40" s="7">
        <v>48</v>
      </c>
      <c r="D40" s="7">
        <f t="shared" si="4"/>
        <v>393</v>
      </c>
      <c r="E40" s="23">
        <f t="shared" si="5"/>
        <v>0.87786259541984735</v>
      </c>
    </row>
    <row r="41" spans="1:5" x14ac:dyDescent="0.3">
      <c r="A41" s="6" t="s">
        <v>7</v>
      </c>
      <c r="B41" s="7">
        <v>26</v>
      </c>
      <c r="C41" s="7">
        <v>1</v>
      </c>
      <c r="D41" s="7">
        <f t="shared" si="4"/>
        <v>27</v>
      </c>
      <c r="E41" s="23">
        <f t="shared" si="5"/>
        <v>0.96296296296296291</v>
      </c>
    </row>
    <row r="42" spans="1:5" x14ac:dyDescent="0.3">
      <c r="A42" s="6" t="s">
        <v>14</v>
      </c>
      <c r="B42" s="7">
        <v>14</v>
      </c>
      <c r="C42" s="7">
        <v>3</v>
      </c>
      <c r="D42" s="7">
        <f t="shared" si="4"/>
        <v>17</v>
      </c>
      <c r="E42" s="23">
        <f t="shared" si="5"/>
        <v>0.82352941176470584</v>
      </c>
    </row>
    <row r="43" spans="1:5" x14ac:dyDescent="0.3">
      <c r="A43" s="9" t="s">
        <v>44</v>
      </c>
      <c r="B43" s="10">
        <f>SUM(B35:B42)</f>
        <v>815</v>
      </c>
      <c r="C43" s="10">
        <f>SUM(C35:C42)</f>
        <v>112</v>
      </c>
      <c r="D43" s="10">
        <f>SUM(D35:D42)</f>
        <v>927</v>
      </c>
      <c r="E43" s="26">
        <f t="shared" si="5"/>
        <v>0.87918015102481117</v>
      </c>
    </row>
    <row r="44" spans="1:5" x14ac:dyDescent="0.3">
      <c r="A44" s="25" t="s">
        <v>45</v>
      </c>
      <c r="B44" s="8">
        <f>SUM(B43,B33)</f>
        <v>1831</v>
      </c>
      <c r="C44" s="8">
        <f>SUM(C43,C33)</f>
        <v>311</v>
      </c>
      <c r="D44" s="8">
        <f>SUM(D43,D33)</f>
        <v>2142</v>
      </c>
      <c r="E44" s="27">
        <f t="shared" si="5"/>
        <v>0.85480859010270771</v>
      </c>
    </row>
  </sheetData>
  <pageMargins left="0.7" right="0.7" top="0.75" bottom="0.75" header="0.3" footer="0.3"/>
  <pageSetup scale="88" orientation="portrait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00"/>
  </sheetPr>
  <dimension ref="A1:F14"/>
  <sheetViews>
    <sheetView zoomScaleNormal="100" workbookViewId="0"/>
  </sheetViews>
  <sheetFormatPr defaultRowHeight="12.75" x14ac:dyDescent="0.2"/>
  <cols>
    <col min="1" max="1" width="62.140625" style="43" bestFit="1" customWidth="1"/>
    <col min="2" max="2" width="8.5703125" style="19" bestFit="1" customWidth="1"/>
    <col min="3" max="3" width="11.140625" style="19" bestFit="1" customWidth="1"/>
    <col min="4" max="4" width="17" style="19" bestFit="1" customWidth="1"/>
  </cols>
  <sheetData>
    <row r="1" spans="1:6" s="1" customFormat="1" ht="17.25" x14ac:dyDescent="0.3">
      <c r="A1" s="25" t="s">
        <v>83</v>
      </c>
      <c r="B1" s="8" t="s">
        <v>48</v>
      </c>
      <c r="C1" s="8" t="s">
        <v>47</v>
      </c>
      <c r="D1" s="8" t="s">
        <v>46</v>
      </c>
      <c r="E1" s="2"/>
    </row>
    <row r="2" spans="1:6" s="1" customFormat="1" ht="17.25" x14ac:dyDescent="0.3">
      <c r="A2" s="34" t="s">
        <v>28</v>
      </c>
      <c r="B2" s="7">
        <v>1235</v>
      </c>
      <c r="C2" s="7">
        <v>821</v>
      </c>
      <c r="D2" s="23">
        <f>IFERROR((C2/B2),"-")</f>
        <v>0.66477732793522271</v>
      </c>
      <c r="E2" s="3"/>
      <c r="F2" s="5"/>
    </row>
    <row r="3" spans="1:6" s="1" customFormat="1" ht="17.25" x14ac:dyDescent="0.3">
      <c r="A3" s="34" t="s">
        <v>29</v>
      </c>
      <c r="B3" s="7">
        <v>57</v>
      </c>
      <c r="C3" s="7">
        <v>21</v>
      </c>
      <c r="D3" s="23">
        <f>IFERROR((C3/B3),"-")</f>
        <v>0.36842105263157893</v>
      </c>
      <c r="E3" s="3"/>
    </row>
    <row r="14" spans="1:6" ht="17.25" x14ac:dyDescent="0.3">
      <c r="A14" s="34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00"/>
    <pageSetUpPr fitToPage="1"/>
  </sheetPr>
  <dimension ref="A1:G43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9.42578125" style="7" bestFit="1" customWidth="1"/>
    <col min="5" max="5" width="30.5703125" style="7" bestFit="1" customWidth="1"/>
    <col min="6" max="16384" width="9.140625" style="1"/>
  </cols>
  <sheetData>
    <row r="1" spans="1:5" ht="17.25" x14ac:dyDescent="0.3">
      <c r="A1" s="39" t="s">
        <v>0</v>
      </c>
      <c r="B1" s="2"/>
      <c r="C1" s="13"/>
      <c r="D1" s="13"/>
      <c r="E1" s="13"/>
    </row>
    <row r="2" spans="1:5" ht="17.25" x14ac:dyDescent="0.3">
      <c r="A2" s="40" t="s">
        <v>69</v>
      </c>
      <c r="B2" s="28" t="s">
        <v>70</v>
      </c>
      <c r="C2" s="28" t="s">
        <v>71</v>
      </c>
    </row>
    <row r="3" spans="1:5" ht="17.25" x14ac:dyDescent="0.3">
      <c r="A3" s="41" t="s">
        <v>81</v>
      </c>
      <c r="B3" s="41" t="s">
        <v>26</v>
      </c>
      <c r="C3" s="7">
        <v>296</v>
      </c>
    </row>
    <row r="4" spans="1:5" ht="17.25" x14ac:dyDescent="0.3">
      <c r="A4" s="41" t="s">
        <v>81</v>
      </c>
      <c r="B4" s="41" t="s">
        <v>27</v>
      </c>
      <c r="C4" s="7">
        <v>774</v>
      </c>
    </row>
    <row r="5" spans="1:5" ht="17.25" x14ac:dyDescent="0.3">
      <c r="A5" s="42" t="s">
        <v>25</v>
      </c>
      <c r="B5" s="30"/>
      <c r="C5" s="31">
        <f>SUM(C3:C4)</f>
        <v>1070</v>
      </c>
    </row>
    <row r="6" spans="1:5" ht="17.25" x14ac:dyDescent="0.3">
      <c r="A6" s="41" t="s">
        <v>1</v>
      </c>
    </row>
    <row r="7" spans="1:5" ht="17.25" x14ac:dyDescent="0.3">
      <c r="A7" s="39" t="s">
        <v>2</v>
      </c>
      <c r="B7" s="2"/>
      <c r="C7" s="13"/>
      <c r="D7" s="13"/>
      <c r="E7" s="13"/>
    </row>
    <row r="8" spans="1:5" ht="17.25" x14ac:dyDescent="0.3">
      <c r="A8" s="40" t="s">
        <v>69</v>
      </c>
      <c r="B8" s="28" t="s">
        <v>70</v>
      </c>
      <c r="C8" s="28" t="s">
        <v>71</v>
      </c>
      <c r="D8" s="29" t="s">
        <v>72</v>
      </c>
      <c r="E8" s="29" t="s">
        <v>73</v>
      </c>
    </row>
    <row r="9" spans="1:5" ht="17.25" x14ac:dyDescent="0.3">
      <c r="A9" s="41" t="s">
        <v>81</v>
      </c>
      <c r="B9" s="41" t="s">
        <v>26</v>
      </c>
      <c r="C9" s="7">
        <v>296</v>
      </c>
      <c r="D9" s="7">
        <v>120</v>
      </c>
      <c r="E9" s="45">
        <f>IFERROR((D9/C9),"-")</f>
        <v>0.40540540540540543</v>
      </c>
    </row>
    <row r="10" spans="1:5" ht="17.25" x14ac:dyDescent="0.3">
      <c r="A10" s="41" t="s">
        <v>81</v>
      </c>
      <c r="B10" s="41" t="s">
        <v>27</v>
      </c>
      <c r="C10" s="7">
        <v>774</v>
      </c>
      <c r="D10" s="7">
        <v>351</v>
      </c>
      <c r="E10" s="45">
        <f>IFERROR((D10/C10),"-")</f>
        <v>0.45348837209302323</v>
      </c>
    </row>
    <row r="11" spans="1:5" ht="17.25" x14ac:dyDescent="0.3">
      <c r="A11" s="42" t="s">
        <v>25</v>
      </c>
      <c r="B11" s="30"/>
      <c r="C11" s="31">
        <f>SUM(C9:C10)</f>
        <v>1070</v>
      </c>
      <c r="D11" s="31">
        <f>SUM(D9:D10)</f>
        <v>471</v>
      </c>
      <c r="E11" s="32">
        <f>IFERROR((D11/C11),"-")</f>
        <v>0.44018691588785047</v>
      </c>
    </row>
    <row r="12" spans="1:5" ht="17.25" x14ac:dyDescent="0.3">
      <c r="A12" s="41" t="s">
        <v>1</v>
      </c>
    </row>
    <row r="13" spans="1:5" ht="17.25" x14ac:dyDescent="0.3">
      <c r="A13" s="39" t="s">
        <v>3</v>
      </c>
      <c r="B13" s="2"/>
      <c r="C13" s="13"/>
      <c r="D13" s="13"/>
      <c r="E13" s="13"/>
    </row>
    <row r="14" spans="1:5" ht="17.25" x14ac:dyDescent="0.3">
      <c r="A14" s="40" t="s">
        <v>69</v>
      </c>
      <c r="B14" s="28" t="s">
        <v>32</v>
      </c>
      <c r="C14" s="28" t="s">
        <v>71</v>
      </c>
      <c r="D14" s="29" t="s">
        <v>72</v>
      </c>
      <c r="E14" s="29" t="s">
        <v>73</v>
      </c>
    </row>
    <row r="15" spans="1:5" ht="17.25" x14ac:dyDescent="0.3">
      <c r="A15" s="41" t="s">
        <v>81</v>
      </c>
      <c r="B15" s="41" t="s">
        <v>4</v>
      </c>
      <c r="C15" s="7">
        <v>530</v>
      </c>
      <c r="D15" s="7">
        <v>223</v>
      </c>
      <c r="E15" s="45">
        <f>IFERROR((D15/C15),"-")</f>
        <v>0.42075471698113209</v>
      </c>
    </row>
    <row r="16" spans="1:5" ht="17.25" x14ac:dyDescent="0.3">
      <c r="A16" s="41" t="s">
        <v>81</v>
      </c>
      <c r="B16" s="41" t="s">
        <v>5</v>
      </c>
      <c r="C16" s="7">
        <v>540</v>
      </c>
      <c r="D16" s="7">
        <v>248</v>
      </c>
      <c r="E16" s="45">
        <f>IFERROR((D16/C16),"-")</f>
        <v>0.45925925925925926</v>
      </c>
    </row>
    <row r="17" spans="1:7" ht="17.25" x14ac:dyDescent="0.3">
      <c r="A17" s="41" t="s">
        <v>1</v>
      </c>
    </row>
    <row r="18" spans="1:7" ht="17.25" x14ac:dyDescent="0.3">
      <c r="A18" s="39" t="s">
        <v>6</v>
      </c>
      <c r="B18" s="2"/>
      <c r="C18" s="13"/>
      <c r="D18" s="13"/>
      <c r="E18" s="13"/>
    </row>
    <row r="19" spans="1:7" ht="17.25" x14ac:dyDescent="0.3">
      <c r="A19" s="40" t="s">
        <v>69</v>
      </c>
      <c r="B19" s="28" t="s">
        <v>74</v>
      </c>
      <c r="C19" s="28" t="s">
        <v>71</v>
      </c>
      <c r="D19" s="29" t="s">
        <v>72</v>
      </c>
      <c r="E19" s="29" t="s">
        <v>73</v>
      </c>
    </row>
    <row r="20" spans="1:7" ht="17.25" x14ac:dyDescent="0.3">
      <c r="A20" s="41" t="s">
        <v>81</v>
      </c>
      <c r="B20" s="41" t="s">
        <v>12</v>
      </c>
      <c r="C20" s="46">
        <v>15</v>
      </c>
      <c r="D20" s="46">
        <v>6</v>
      </c>
      <c r="E20" s="45">
        <f>IFERROR((D20/C20),"-")</f>
        <v>0.4</v>
      </c>
      <c r="G20"/>
    </row>
    <row r="21" spans="1:7" ht="17.25" x14ac:dyDescent="0.3">
      <c r="A21" s="41" t="s">
        <v>81</v>
      </c>
      <c r="B21" s="41" t="s">
        <v>11</v>
      </c>
      <c r="C21" s="46">
        <v>250</v>
      </c>
      <c r="D21" s="46">
        <v>120</v>
      </c>
      <c r="E21" s="45">
        <f t="shared" ref="E21:E28" si="0">IFERROR((D21/C21),"-")</f>
        <v>0.48</v>
      </c>
      <c r="G21"/>
    </row>
    <row r="22" spans="1:7" ht="17.25" x14ac:dyDescent="0.3">
      <c r="A22" s="41" t="s">
        <v>81</v>
      </c>
      <c r="B22" s="41" t="s">
        <v>8</v>
      </c>
      <c r="C22" s="46">
        <v>2</v>
      </c>
      <c r="D22" s="46">
        <v>1</v>
      </c>
      <c r="E22" s="45">
        <f t="shared" si="0"/>
        <v>0.5</v>
      </c>
      <c r="G22"/>
    </row>
    <row r="23" spans="1:7" ht="17.25" x14ac:dyDescent="0.3">
      <c r="A23" s="41" t="s">
        <v>81</v>
      </c>
      <c r="B23" s="41" t="s">
        <v>9</v>
      </c>
      <c r="C23" s="46">
        <v>25</v>
      </c>
      <c r="D23" s="46">
        <v>13</v>
      </c>
      <c r="E23" s="45">
        <f t="shared" si="0"/>
        <v>0.52</v>
      </c>
      <c r="G23"/>
    </row>
    <row r="24" spans="1:7" ht="17.25" x14ac:dyDescent="0.3">
      <c r="A24" s="41" t="s">
        <v>81</v>
      </c>
      <c r="B24" s="41" t="s">
        <v>10</v>
      </c>
      <c r="C24" s="46">
        <v>111</v>
      </c>
      <c r="D24" s="46">
        <v>25</v>
      </c>
      <c r="E24" s="45">
        <f t="shared" si="0"/>
        <v>0.22522522522522523</v>
      </c>
      <c r="G24"/>
    </row>
    <row r="25" spans="1:7" ht="17.25" x14ac:dyDescent="0.3">
      <c r="A25" s="41" t="s">
        <v>81</v>
      </c>
      <c r="B25" s="41" t="s">
        <v>13</v>
      </c>
      <c r="C25" s="7">
        <v>1</v>
      </c>
      <c r="D25" s="7">
        <v>0</v>
      </c>
      <c r="E25" s="45">
        <f t="shared" si="0"/>
        <v>0</v>
      </c>
      <c r="G25"/>
    </row>
    <row r="26" spans="1:7" ht="17.25" x14ac:dyDescent="0.3">
      <c r="A26" s="41" t="s">
        <v>81</v>
      </c>
      <c r="B26" s="41" t="s">
        <v>15</v>
      </c>
      <c r="C26" s="7">
        <v>628</v>
      </c>
      <c r="D26" s="46">
        <v>290</v>
      </c>
      <c r="E26" s="45">
        <f t="shared" si="0"/>
        <v>0.46178343949044587</v>
      </c>
      <c r="G26"/>
    </row>
    <row r="27" spans="1:7" ht="17.25" x14ac:dyDescent="0.3">
      <c r="A27" s="41" t="s">
        <v>81</v>
      </c>
      <c r="B27" s="41" t="s">
        <v>7</v>
      </c>
      <c r="C27" s="46">
        <v>28</v>
      </c>
      <c r="D27" s="46">
        <v>12</v>
      </c>
      <c r="E27" s="45">
        <f t="shared" si="0"/>
        <v>0.42857142857142855</v>
      </c>
      <c r="G27"/>
    </row>
    <row r="28" spans="1:7" ht="17.25" x14ac:dyDescent="0.3">
      <c r="A28" s="41" t="s">
        <v>81</v>
      </c>
      <c r="B28" s="41" t="s">
        <v>14</v>
      </c>
      <c r="C28" s="46">
        <v>10</v>
      </c>
      <c r="D28" s="46">
        <v>4</v>
      </c>
      <c r="E28" s="45">
        <f t="shared" si="0"/>
        <v>0.4</v>
      </c>
    </row>
    <row r="29" spans="1:7" ht="17.25" x14ac:dyDescent="0.3">
      <c r="A29" s="41" t="s">
        <v>1</v>
      </c>
    </row>
    <row r="30" spans="1:7" ht="17.25" x14ac:dyDescent="0.3">
      <c r="A30" s="39" t="s">
        <v>16</v>
      </c>
      <c r="B30" s="2"/>
      <c r="C30" s="13"/>
      <c r="D30" s="13"/>
      <c r="E30" s="13"/>
    </row>
    <row r="31" spans="1:7" ht="17.25" x14ac:dyDescent="0.3">
      <c r="A31" s="40" t="s">
        <v>69</v>
      </c>
      <c r="B31" s="28" t="s">
        <v>76</v>
      </c>
      <c r="C31" s="28" t="s">
        <v>71</v>
      </c>
      <c r="D31" s="29" t="s">
        <v>72</v>
      </c>
      <c r="E31" s="29" t="s">
        <v>73</v>
      </c>
    </row>
    <row r="32" spans="1:7" ht="17.25" x14ac:dyDescent="0.3">
      <c r="A32" s="41" t="s">
        <v>81</v>
      </c>
      <c r="B32" s="41" t="s">
        <v>16</v>
      </c>
      <c r="C32" s="7">
        <v>460</v>
      </c>
      <c r="D32" s="7">
        <v>188</v>
      </c>
      <c r="E32" s="45">
        <f>IFERROR((D32/C32),"-")</f>
        <v>0.40869565217391307</v>
      </c>
    </row>
    <row r="33" spans="1:5" ht="17.25" x14ac:dyDescent="0.3">
      <c r="A33" s="41" t="s">
        <v>81</v>
      </c>
      <c r="C33" s="7">
        <v>610</v>
      </c>
      <c r="D33" s="7">
        <v>283</v>
      </c>
      <c r="E33" s="45">
        <f>IFERROR((D33/C33),"-")</f>
        <v>0.4639344262295082</v>
      </c>
    </row>
    <row r="34" spans="1:5" ht="17.25" x14ac:dyDescent="0.3">
      <c r="A34" s="41" t="s">
        <v>1</v>
      </c>
    </row>
    <row r="35" spans="1:5" ht="17.25" x14ac:dyDescent="0.3">
      <c r="A35" s="39" t="s">
        <v>17</v>
      </c>
      <c r="B35" s="2"/>
      <c r="C35" s="13"/>
      <c r="D35" s="13"/>
      <c r="E35" s="13"/>
    </row>
    <row r="36" spans="1:5" ht="17.25" x14ac:dyDescent="0.3">
      <c r="A36" s="40" t="s">
        <v>69</v>
      </c>
      <c r="B36" s="28" t="s">
        <v>75</v>
      </c>
      <c r="C36" s="28" t="s">
        <v>71</v>
      </c>
      <c r="D36" s="29" t="s">
        <v>72</v>
      </c>
      <c r="E36" s="29" t="s">
        <v>73</v>
      </c>
    </row>
    <row r="37" spans="1:5" ht="17.25" x14ac:dyDescent="0.3">
      <c r="A37" s="41" t="s">
        <v>81</v>
      </c>
      <c r="B37" s="41" t="s">
        <v>18</v>
      </c>
      <c r="C37" s="7">
        <v>238</v>
      </c>
      <c r="D37" s="7">
        <v>105</v>
      </c>
      <c r="E37" s="45">
        <f>IFERROR((D37/C37),"-")</f>
        <v>0.44117647058823528</v>
      </c>
    </row>
    <row r="38" spans="1:5" ht="17.25" x14ac:dyDescent="0.3">
      <c r="A38" s="41" t="s">
        <v>81</v>
      </c>
      <c r="C38" s="7">
        <v>832</v>
      </c>
      <c r="D38" s="7">
        <v>366</v>
      </c>
      <c r="E38" s="45">
        <f>IFERROR((D38/C38),"-")</f>
        <v>0.43990384615384615</v>
      </c>
    </row>
    <row r="39" spans="1:5" ht="17.25" x14ac:dyDescent="0.3">
      <c r="A39" s="41" t="s">
        <v>1</v>
      </c>
    </row>
    <row r="40" spans="1:5" ht="17.25" x14ac:dyDescent="0.3">
      <c r="A40" s="39" t="s">
        <v>19</v>
      </c>
      <c r="B40" s="2"/>
      <c r="C40" s="13"/>
      <c r="D40" s="13"/>
      <c r="E40" s="13"/>
    </row>
    <row r="41" spans="1:5" ht="17.25" x14ac:dyDescent="0.3">
      <c r="A41" s="40" t="s">
        <v>69</v>
      </c>
      <c r="B41" s="28" t="s">
        <v>77</v>
      </c>
      <c r="C41" s="28" t="s">
        <v>71</v>
      </c>
      <c r="D41" s="29" t="s">
        <v>72</v>
      </c>
      <c r="E41" s="29" t="s">
        <v>73</v>
      </c>
    </row>
    <row r="42" spans="1:5" ht="17.25" x14ac:dyDescent="0.3">
      <c r="A42" s="41" t="s">
        <v>81</v>
      </c>
      <c r="B42" s="41" t="s">
        <v>20</v>
      </c>
      <c r="C42" s="7">
        <v>372</v>
      </c>
      <c r="D42" s="7">
        <v>178</v>
      </c>
      <c r="E42" s="45">
        <f>IFERROR((D42/C42),"-")</f>
        <v>0.478494623655914</v>
      </c>
    </row>
    <row r="43" spans="1:5" ht="17.25" x14ac:dyDescent="0.3">
      <c r="A43" s="41" t="s">
        <v>81</v>
      </c>
      <c r="B43" s="34"/>
      <c r="C43" s="7">
        <v>698</v>
      </c>
      <c r="D43" s="7">
        <v>293</v>
      </c>
      <c r="E43" s="45">
        <f>IFERROR((D43/C43),"-")</f>
        <v>0.41977077363896848</v>
      </c>
    </row>
  </sheetData>
  <sortState xmlns:xlrd2="http://schemas.microsoft.com/office/spreadsheetml/2017/richdata2" ref="B20:B28">
    <sortCondition ref="B20"/>
  </sortState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00"/>
    <pageSetUpPr fitToPage="1"/>
  </sheetPr>
  <dimension ref="A1:I42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7" style="7" bestFit="1" customWidth="1"/>
    <col min="5" max="5" width="19.42578125" style="7" bestFit="1" customWidth="1"/>
    <col min="6" max="6" width="17" style="7" bestFit="1" customWidth="1"/>
    <col min="7" max="7" width="19.42578125" style="7" bestFit="1" customWidth="1"/>
    <col min="8" max="8" width="17" style="7" bestFit="1" customWidth="1"/>
    <col min="9" max="9" width="19.42578125" style="7" bestFit="1" customWidth="1"/>
    <col min="10" max="16384" width="9.140625" style="1"/>
  </cols>
  <sheetData>
    <row r="1" spans="1:9" s="2" customFormat="1" ht="15" x14ac:dyDescent="0.2">
      <c r="A1" s="39" t="s">
        <v>0</v>
      </c>
      <c r="C1" s="13"/>
      <c r="D1" s="13"/>
      <c r="E1" s="13"/>
      <c r="F1" s="13"/>
      <c r="G1" s="13"/>
      <c r="H1" s="13"/>
      <c r="I1" s="13"/>
    </row>
    <row r="2" spans="1:9" ht="17.25" x14ac:dyDescent="0.3">
      <c r="A2" s="40" t="s">
        <v>69</v>
      </c>
      <c r="B2" s="28" t="s">
        <v>70</v>
      </c>
    </row>
    <row r="3" spans="1:9" ht="17.25" x14ac:dyDescent="0.3">
      <c r="A3" s="41" t="s">
        <v>81</v>
      </c>
      <c r="B3" s="46">
        <v>1070</v>
      </c>
    </row>
    <row r="4" spans="1:9" ht="17.25" x14ac:dyDescent="0.3">
      <c r="A4" s="41" t="s">
        <v>1</v>
      </c>
      <c r="C4" s="36"/>
      <c r="E4" s="21"/>
      <c r="F4" s="20"/>
      <c r="G4" s="37"/>
      <c r="H4" s="20"/>
      <c r="I4" s="37"/>
    </row>
    <row r="5" spans="1:9" s="2" customFormat="1" ht="15" x14ac:dyDescent="0.2">
      <c r="A5" s="39" t="s">
        <v>21</v>
      </c>
      <c r="C5" s="13"/>
      <c r="D5" s="13"/>
      <c r="E5" s="13"/>
      <c r="F5" s="13"/>
      <c r="G5" s="13"/>
      <c r="H5" s="13"/>
      <c r="I5" s="13"/>
    </row>
    <row r="6" spans="1:9" ht="17.25" x14ac:dyDescent="0.3">
      <c r="A6" s="40" t="s">
        <v>69</v>
      </c>
      <c r="B6" s="28" t="s">
        <v>70</v>
      </c>
      <c r="C6" s="28" t="s">
        <v>71</v>
      </c>
      <c r="D6" s="28" t="s">
        <v>78</v>
      </c>
      <c r="E6" s="28" t="s">
        <v>22</v>
      </c>
      <c r="F6" s="28" t="s">
        <v>79</v>
      </c>
      <c r="G6" s="28" t="s">
        <v>30</v>
      </c>
      <c r="H6" s="28" t="s">
        <v>80</v>
      </c>
      <c r="I6" s="28" t="s">
        <v>31</v>
      </c>
    </row>
    <row r="7" spans="1:9" ht="17.25" x14ac:dyDescent="0.3">
      <c r="A7" s="41" t="s">
        <v>81</v>
      </c>
      <c r="B7" s="41" t="s">
        <v>26</v>
      </c>
      <c r="C7" s="7">
        <v>296</v>
      </c>
      <c r="D7" s="7">
        <v>90</v>
      </c>
      <c r="E7" s="45">
        <f>IFERROR((D7/C7),"-")</f>
        <v>0.30405405405405406</v>
      </c>
      <c r="F7" s="7">
        <v>111</v>
      </c>
      <c r="G7" s="47">
        <f>IFERROR((F7/C7),"-")</f>
        <v>0.375</v>
      </c>
      <c r="H7" s="7">
        <v>120</v>
      </c>
      <c r="I7" s="47">
        <f>IFERROR((H7/C7),"-")</f>
        <v>0.40540540540540543</v>
      </c>
    </row>
    <row r="8" spans="1:9" ht="17.25" x14ac:dyDescent="0.3">
      <c r="A8" s="41" t="s">
        <v>81</v>
      </c>
      <c r="B8" s="41" t="s">
        <v>27</v>
      </c>
      <c r="C8" s="7">
        <v>774</v>
      </c>
      <c r="D8" s="7">
        <v>209</v>
      </c>
      <c r="E8" s="45">
        <f>IFERROR((D8/C8),"-")</f>
        <v>0.27002583979328165</v>
      </c>
      <c r="F8" s="7">
        <v>314</v>
      </c>
      <c r="G8" s="45">
        <f>IFERROR((F8/C8),"-")</f>
        <v>0.40568475452196384</v>
      </c>
      <c r="H8" s="7">
        <v>351</v>
      </c>
      <c r="I8" s="47">
        <f>IFERROR((H8/C8),"-")</f>
        <v>0.45348837209302323</v>
      </c>
    </row>
    <row r="9" spans="1:9" ht="17.25" x14ac:dyDescent="0.3">
      <c r="A9" s="42" t="s">
        <v>25</v>
      </c>
      <c r="B9" s="30"/>
      <c r="C9" s="31">
        <f>SUM(C7:C8)</f>
        <v>1070</v>
      </c>
      <c r="D9" s="31">
        <f>SUM(D7:D8)</f>
        <v>299</v>
      </c>
      <c r="E9" s="32">
        <f>IFERROR((D9/C9),"-")</f>
        <v>0.27943925233644862</v>
      </c>
      <c r="F9" s="31">
        <f>SUM(F7:F8)</f>
        <v>425</v>
      </c>
      <c r="G9" s="38">
        <f>IFERROR((F9/C9),"-")</f>
        <v>0.39719626168224298</v>
      </c>
      <c r="H9" s="31">
        <f>SUM(H7:H8)</f>
        <v>471</v>
      </c>
      <c r="I9" s="38">
        <f>IFERROR((H9/C9),"-")</f>
        <v>0.44018691588785047</v>
      </c>
    </row>
    <row r="10" spans="1:9" ht="17.25" x14ac:dyDescent="0.3">
      <c r="A10" s="41" t="s">
        <v>1</v>
      </c>
    </row>
    <row r="11" spans="1:9" s="2" customFormat="1" ht="15" x14ac:dyDescent="0.2">
      <c r="A11" s="39" t="s">
        <v>23</v>
      </c>
      <c r="C11" s="13"/>
      <c r="D11" s="13"/>
      <c r="E11" s="13"/>
      <c r="F11" s="13"/>
      <c r="G11" s="13"/>
      <c r="H11" s="13"/>
      <c r="I11" s="13"/>
    </row>
    <row r="12" spans="1:9" ht="17.25" x14ac:dyDescent="0.3">
      <c r="A12" s="40" t="s">
        <v>69</v>
      </c>
      <c r="B12" s="28" t="s">
        <v>32</v>
      </c>
      <c r="C12" s="28" t="s">
        <v>71</v>
      </c>
      <c r="D12" s="28" t="s">
        <v>78</v>
      </c>
      <c r="E12" s="28" t="s">
        <v>22</v>
      </c>
      <c r="F12" s="28" t="s">
        <v>79</v>
      </c>
      <c r="G12" s="28" t="s">
        <v>30</v>
      </c>
      <c r="H12" s="28" t="s">
        <v>80</v>
      </c>
      <c r="I12" s="28" t="s">
        <v>31</v>
      </c>
    </row>
    <row r="13" spans="1:9" ht="17.25" x14ac:dyDescent="0.3">
      <c r="A13" s="41" t="s">
        <v>81</v>
      </c>
      <c r="B13" s="41" t="s">
        <v>4</v>
      </c>
      <c r="C13" s="7">
        <v>530</v>
      </c>
      <c r="D13" s="7">
        <v>138</v>
      </c>
      <c r="E13" s="45">
        <f>IFERROR((D13/C13),"-")</f>
        <v>0.26037735849056604</v>
      </c>
      <c r="F13" s="46">
        <v>201</v>
      </c>
      <c r="G13" s="47">
        <f>IFERROR((F13/C13),"-")</f>
        <v>0.37924528301886795</v>
      </c>
      <c r="H13" s="46">
        <v>223</v>
      </c>
      <c r="I13" s="47">
        <f>IFERROR((H13/C13),"-")</f>
        <v>0.42075471698113209</v>
      </c>
    </row>
    <row r="14" spans="1:9" ht="17.25" x14ac:dyDescent="0.3">
      <c r="A14" s="41" t="s">
        <v>81</v>
      </c>
      <c r="B14" s="41" t="s">
        <v>5</v>
      </c>
      <c r="C14" s="7">
        <v>540</v>
      </c>
      <c r="D14" s="7">
        <v>161</v>
      </c>
      <c r="E14" s="45">
        <f>IFERROR((D14/C14),"-")</f>
        <v>0.29814814814814816</v>
      </c>
      <c r="F14" s="46">
        <v>224</v>
      </c>
      <c r="G14" s="47">
        <f>IFERROR((F14/C14),"-")</f>
        <v>0.4148148148148148</v>
      </c>
      <c r="H14" s="46">
        <v>248</v>
      </c>
      <c r="I14" s="47">
        <f>IFERROR((H14/C14),"-")</f>
        <v>0.45925925925925926</v>
      </c>
    </row>
    <row r="15" spans="1:9" ht="17.25" x14ac:dyDescent="0.3">
      <c r="A15" s="41" t="s">
        <v>1</v>
      </c>
    </row>
    <row r="16" spans="1:9" s="2" customFormat="1" ht="15" x14ac:dyDescent="0.2">
      <c r="A16" s="39" t="s">
        <v>24</v>
      </c>
      <c r="C16" s="13"/>
      <c r="D16" s="13"/>
      <c r="E16" s="13"/>
      <c r="F16" s="13"/>
      <c r="G16" s="13"/>
      <c r="H16" s="13"/>
      <c r="I16" s="13"/>
    </row>
    <row r="17" spans="1:9" ht="17.25" x14ac:dyDescent="0.3">
      <c r="A17" s="40" t="s">
        <v>69</v>
      </c>
      <c r="B17" s="28" t="s">
        <v>74</v>
      </c>
      <c r="C17" s="28" t="s">
        <v>71</v>
      </c>
      <c r="D17" s="28" t="s">
        <v>78</v>
      </c>
      <c r="E17" s="28" t="s">
        <v>22</v>
      </c>
      <c r="F17" s="28" t="s">
        <v>79</v>
      </c>
      <c r="G17" s="28" t="s">
        <v>30</v>
      </c>
      <c r="H17" s="28" t="s">
        <v>80</v>
      </c>
      <c r="I17" s="28" t="s">
        <v>31</v>
      </c>
    </row>
    <row r="18" spans="1:9" ht="17.25" x14ac:dyDescent="0.3">
      <c r="A18" s="41" t="s">
        <v>81</v>
      </c>
      <c r="B18" s="41" t="s">
        <v>12</v>
      </c>
      <c r="C18" s="7">
        <v>15</v>
      </c>
      <c r="D18" s="7">
        <v>4</v>
      </c>
      <c r="E18" s="45">
        <f t="shared" ref="E18:E26" si="0">IFERROR((D18/C18),"-")</f>
        <v>0.26666666666666666</v>
      </c>
      <c r="F18" s="46">
        <v>6</v>
      </c>
      <c r="G18" s="47">
        <f t="shared" ref="G18:G26" si="1">IFERROR((F18/C18),"-")</f>
        <v>0.4</v>
      </c>
      <c r="H18" s="46">
        <v>6</v>
      </c>
      <c r="I18" s="47">
        <f t="shared" ref="I18:I26" si="2">IFERROR((H18/C18),"-")</f>
        <v>0.4</v>
      </c>
    </row>
    <row r="19" spans="1:9" ht="17.25" x14ac:dyDescent="0.3">
      <c r="A19" s="41" t="s">
        <v>81</v>
      </c>
      <c r="B19" s="41" t="s">
        <v>11</v>
      </c>
      <c r="C19" s="7">
        <v>250</v>
      </c>
      <c r="D19" s="7">
        <v>71</v>
      </c>
      <c r="E19" s="45">
        <f t="shared" si="0"/>
        <v>0.28399999999999997</v>
      </c>
      <c r="F19" s="46">
        <v>103</v>
      </c>
      <c r="G19" s="47">
        <f t="shared" si="1"/>
        <v>0.41199999999999998</v>
      </c>
      <c r="H19" s="46">
        <v>120</v>
      </c>
      <c r="I19" s="47">
        <f t="shared" si="2"/>
        <v>0.48</v>
      </c>
    </row>
    <row r="20" spans="1:9" ht="17.25" x14ac:dyDescent="0.3">
      <c r="A20" s="41" t="s">
        <v>81</v>
      </c>
      <c r="B20" s="41" t="s">
        <v>8</v>
      </c>
      <c r="C20" s="7">
        <v>2</v>
      </c>
      <c r="D20" s="7">
        <v>1</v>
      </c>
      <c r="E20" s="45">
        <f t="shared" si="0"/>
        <v>0.5</v>
      </c>
      <c r="F20" s="46">
        <v>1</v>
      </c>
      <c r="G20" s="47">
        <f t="shared" si="1"/>
        <v>0.5</v>
      </c>
      <c r="H20" s="46">
        <v>1</v>
      </c>
      <c r="I20" s="47">
        <f t="shared" si="2"/>
        <v>0.5</v>
      </c>
    </row>
    <row r="21" spans="1:9" ht="17.25" x14ac:dyDescent="0.3">
      <c r="A21" s="41" t="s">
        <v>81</v>
      </c>
      <c r="B21" s="41" t="s">
        <v>9</v>
      </c>
      <c r="C21" s="7">
        <v>25</v>
      </c>
      <c r="D21" s="7">
        <v>7</v>
      </c>
      <c r="E21" s="45">
        <f t="shared" si="0"/>
        <v>0.28000000000000003</v>
      </c>
      <c r="F21" s="46">
        <v>9</v>
      </c>
      <c r="G21" s="47">
        <f t="shared" si="1"/>
        <v>0.36</v>
      </c>
      <c r="H21" s="46">
        <v>13</v>
      </c>
      <c r="I21" s="47">
        <f t="shared" si="2"/>
        <v>0.52</v>
      </c>
    </row>
    <row r="22" spans="1:9" ht="17.25" x14ac:dyDescent="0.3">
      <c r="A22" s="41" t="s">
        <v>81</v>
      </c>
      <c r="B22" s="41" t="s">
        <v>10</v>
      </c>
      <c r="C22" s="7">
        <v>111</v>
      </c>
      <c r="D22" s="7">
        <v>9</v>
      </c>
      <c r="E22" s="45">
        <f t="shared" si="0"/>
        <v>8.1081081081081086E-2</v>
      </c>
      <c r="F22" s="46">
        <v>23</v>
      </c>
      <c r="G22" s="47">
        <f t="shared" si="1"/>
        <v>0.2072072072072072</v>
      </c>
      <c r="H22" s="46">
        <v>25</v>
      </c>
      <c r="I22" s="47">
        <f t="shared" si="2"/>
        <v>0.22522522522522523</v>
      </c>
    </row>
    <row r="23" spans="1:9" ht="17.25" x14ac:dyDescent="0.3">
      <c r="A23" s="41" t="s">
        <v>81</v>
      </c>
      <c r="B23" s="41" t="s">
        <v>13</v>
      </c>
      <c r="C23" s="46">
        <v>1</v>
      </c>
      <c r="D23" s="46">
        <v>0</v>
      </c>
      <c r="E23" s="45">
        <f t="shared" si="0"/>
        <v>0</v>
      </c>
      <c r="F23" s="46">
        <v>0</v>
      </c>
      <c r="G23" s="47">
        <f t="shared" si="1"/>
        <v>0</v>
      </c>
      <c r="H23" s="46">
        <v>0</v>
      </c>
      <c r="I23" s="47">
        <f t="shared" si="2"/>
        <v>0</v>
      </c>
    </row>
    <row r="24" spans="1:9" ht="17.25" x14ac:dyDescent="0.3">
      <c r="A24" s="41" t="s">
        <v>81</v>
      </c>
      <c r="B24" s="41" t="s">
        <v>15</v>
      </c>
      <c r="C24" s="7">
        <v>628</v>
      </c>
      <c r="D24" s="7">
        <v>196</v>
      </c>
      <c r="E24" s="45">
        <f t="shared" si="0"/>
        <v>0.31210191082802546</v>
      </c>
      <c r="F24" s="46">
        <v>268</v>
      </c>
      <c r="G24" s="45">
        <f t="shared" si="1"/>
        <v>0.42675159235668791</v>
      </c>
      <c r="H24" s="46">
        <v>290</v>
      </c>
      <c r="I24" s="45">
        <f t="shared" si="2"/>
        <v>0.46178343949044587</v>
      </c>
    </row>
    <row r="25" spans="1:9" ht="17.25" x14ac:dyDescent="0.3">
      <c r="A25" s="41" t="s">
        <v>81</v>
      </c>
      <c r="B25" s="41" t="s">
        <v>7</v>
      </c>
      <c r="C25" s="7">
        <v>28</v>
      </c>
      <c r="D25" s="7">
        <v>8</v>
      </c>
      <c r="E25" s="45">
        <f t="shared" si="0"/>
        <v>0.2857142857142857</v>
      </c>
      <c r="F25" s="46">
        <v>11</v>
      </c>
      <c r="G25" s="47">
        <f t="shared" si="1"/>
        <v>0.39285714285714285</v>
      </c>
      <c r="H25" s="46">
        <v>12</v>
      </c>
      <c r="I25" s="47">
        <f t="shared" si="2"/>
        <v>0.42857142857142855</v>
      </c>
    </row>
    <row r="26" spans="1:9" ht="17.25" x14ac:dyDescent="0.3">
      <c r="A26" s="41" t="s">
        <v>81</v>
      </c>
      <c r="B26" s="41" t="s">
        <v>14</v>
      </c>
      <c r="C26" s="7">
        <v>10</v>
      </c>
      <c r="D26" s="7">
        <v>3</v>
      </c>
      <c r="E26" s="45">
        <f t="shared" si="0"/>
        <v>0.3</v>
      </c>
      <c r="F26" s="46">
        <v>4</v>
      </c>
      <c r="G26" s="47">
        <f t="shared" si="1"/>
        <v>0.4</v>
      </c>
      <c r="H26" s="46">
        <v>4</v>
      </c>
      <c r="I26" s="47">
        <f t="shared" si="2"/>
        <v>0.4</v>
      </c>
    </row>
    <row r="27" spans="1:9" ht="17.25" x14ac:dyDescent="0.3">
      <c r="A27" s="41" t="s">
        <v>1</v>
      </c>
    </row>
    <row r="28" spans="1:9" s="2" customFormat="1" ht="15" x14ac:dyDescent="0.2">
      <c r="A28" s="39" t="s">
        <v>16</v>
      </c>
      <c r="C28" s="13"/>
      <c r="D28" s="13"/>
      <c r="E28" s="13"/>
      <c r="F28" s="13"/>
      <c r="G28" s="13"/>
      <c r="H28" s="13"/>
      <c r="I28" s="13"/>
    </row>
    <row r="29" spans="1:9" ht="17.25" x14ac:dyDescent="0.3">
      <c r="A29" s="40" t="s">
        <v>69</v>
      </c>
      <c r="B29" s="28" t="s">
        <v>76</v>
      </c>
      <c r="C29" s="28" t="s">
        <v>71</v>
      </c>
      <c r="D29" s="28" t="s">
        <v>78</v>
      </c>
      <c r="E29" s="28" t="s">
        <v>22</v>
      </c>
      <c r="F29" s="28" t="s">
        <v>79</v>
      </c>
      <c r="G29" s="28" t="s">
        <v>30</v>
      </c>
      <c r="H29" s="28" t="s">
        <v>80</v>
      </c>
      <c r="I29" s="28" t="s">
        <v>31</v>
      </c>
    </row>
    <row r="30" spans="1:9" ht="17.25" x14ac:dyDescent="0.3">
      <c r="A30" s="41" t="s">
        <v>81</v>
      </c>
      <c r="B30" s="41" t="s">
        <v>16</v>
      </c>
      <c r="C30" s="7">
        <v>460</v>
      </c>
      <c r="D30" s="7">
        <v>101</v>
      </c>
      <c r="E30" s="45">
        <f>IFERROR((D30/C30),"-")</f>
        <v>0.21956521739130436</v>
      </c>
      <c r="F30" s="46">
        <v>159</v>
      </c>
      <c r="G30" s="47">
        <f>IFERROR((F30/C30),"-")</f>
        <v>0.34565217391304348</v>
      </c>
      <c r="H30" s="46">
        <v>188</v>
      </c>
      <c r="I30" s="47">
        <f>IFERROR((H30/C30),"-")</f>
        <v>0.40869565217391307</v>
      </c>
    </row>
    <row r="31" spans="1:9" ht="17.25" x14ac:dyDescent="0.3">
      <c r="A31" s="41" t="s">
        <v>81</v>
      </c>
      <c r="C31" s="7">
        <v>610</v>
      </c>
      <c r="D31" s="7">
        <v>198</v>
      </c>
      <c r="E31" s="45">
        <f>IFERROR((D31/C31),"-")</f>
        <v>0.32459016393442625</v>
      </c>
      <c r="F31" s="46">
        <v>266</v>
      </c>
      <c r="G31" s="47">
        <f>IFERROR((F31/C31),"-")</f>
        <v>0.43606557377049182</v>
      </c>
      <c r="H31" s="46">
        <v>283</v>
      </c>
      <c r="I31" s="47">
        <f>IFERROR((H31/C31),"-")</f>
        <v>0.4639344262295082</v>
      </c>
    </row>
    <row r="32" spans="1:9" ht="17.25" x14ac:dyDescent="0.3">
      <c r="A32" s="41" t="s">
        <v>1</v>
      </c>
    </row>
    <row r="33" spans="1:9" s="2" customFormat="1" ht="15" x14ac:dyDescent="0.2">
      <c r="A33" s="39" t="s">
        <v>17</v>
      </c>
      <c r="C33" s="13"/>
      <c r="D33" s="13"/>
      <c r="E33" s="13"/>
      <c r="F33" s="13"/>
      <c r="G33" s="13"/>
      <c r="H33" s="13"/>
      <c r="I33" s="13"/>
    </row>
    <row r="34" spans="1:9" ht="17.25" x14ac:dyDescent="0.3">
      <c r="A34" s="40" t="s">
        <v>69</v>
      </c>
      <c r="B34" s="28" t="s">
        <v>75</v>
      </c>
      <c r="C34" s="28" t="s">
        <v>71</v>
      </c>
      <c r="D34" s="28" t="s">
        <v>78</v>
      </c>
      <c r="E34" s="28" t="s">
        <v>22</v>
      </c>
      <c r="F34" s="28" t="s">
        <v>79</v>
      </c>
      <c r="G34" s="28" t="s">
        <v>30</v>
      </c>
      <c r="H34" s="28" t="s">
        <v>80</v>
      </c>
      <c r="I34" s="28" t="s">
        <v>31</v>
      </c>
    </row>
    <row r="35" spans="1:9" ht="17.25" x14ac:dyDescent="0.3">
      <c r="A35" s="41" t="s">
        <v>81</v>
      </c>
      <c r="B35" s="41" t="s">
        <v>18</v>
      </c>
      <c r="C35" s="7">
        <v>238</v>
      </c>
      <c r="D35" s="7">
        <v>65</v>
      </c>
      <c r="E35" s="45">
        <f>IFERROR((D35/C35),"-")</f>
        <v>0.27310924369747897</v>
      </c>
      <c r="F35" s="46">
        <v>99</v>
      </c>
      <c r="G35" s="47">
        <f>IFERROR((F35/C35),"-")</f>
        <v>0.41596638655462187</v>
      </c>
      <c r="H35" s="46">
        <v>105</v>
      </c>
      <c r="I35" s="47">
        <f>IFERROR((H35/C35),"-")</f>
        <v>0.44117647058823528</v>
      </c>
    </row>
    <row r="36" spans="1:9" ht="17.25" x14ac:dyDescent="0.3">
      <c r="A36" s="41" t="s">
        <v>81</v>
      </c>
      <c r="C36" s="7">
        <v>832</v>
      </c>
      <c r="D36" s="7">
        <v>234</v>
      </c>
      <c r="E36" s="45">
        <f>IFERROR((D36/C36),"-")</f>
        <v>0.28125</v>
      </c>
      <c r="F36" s="46">
        <v>326</v>
      </c>
      <c r="G36" s="47">
        <f>IFERROR((F36/C36),"-")</f>
        <v>0.39182692307692307</v>
      </c>
      <c r="H36" s="46">
        <v>366</v>
      </c>
      <c r="I36" s="47">
        <f>IFERROR((H36/C36),"-")</f>
        <v>0.43990384615384615</v>
      </c>
    </row>
    <row r="37" spans="1:9" ht="17.25" x14ac:dyDescent="0.3">
      <c r="A37" s="41" t="s">
        <v>1</v>
      </c>
    </row>
    <row r="38" spans="1:9" s="2" customFormat="1" ht="15" x14ac:dyDescent="0.2">
      <c r="A38" s="39" t="s">
        <v>19</v>
      </c>
      <c r="C38" s="13"/>
      <c r="D38" s="13"/>
      <c r="E38" s="13"/>
      <c r="F38" s="13"/>
      <c r="G38" s="13"/>
      <c r="H38" s="13"/>
      <c r="I38" s="13"/>
    </row>
    <row r="39" spans="1:9" ht="17.25" x14ac:dyDescent="0.3">
      <c r="A39" s="40" t="s">
        <v>69</v>
      </c>
      <c r="B39" s="28" t="s">
        <v>77</v>
      </c>
      <c r="C39" s="28" t="s">
        <v>71</v>
      </c>
      <c r="D39" s="28" t="s">
        <v>78</v>
      </c>
      <c r="E39" s="28" t="s">
        <v>22</v>
      </c>
      <c r="F39" s="28" t="s">
        <v>79</v>
      </c>
      <c r="G39" s="28" t="s">
        <v>30</v>
      </c>
      <c r="H39" s="28" t="s">
        <v>80</v>
      </c>
      <c r="I39" s="28" t="s">
        <v>31</v>
      </c>
    </row>
    <row r="40" spans="1:9" ht="17.25" x14ac:dyDescent="0.3">
      <c r="A40" s="41" t="s">
        <v>81</v>
      </c>
      <c r="B40" s="41" t="s">
        <v>20</v>
      </c>
      <c r="C40" s="7">
        <v>372</v>
      </c>
      <c r="D40" s="7">
        <v>133</v>
      </c>
      <c r="E40" s="45">
        <f>IFERROR((D40/C40),"-")</f>
        <v>0.35752688172043012</v>
      </c>
      <c r="F40" s="46">
        <v>167</v>
      </c>
      <c r="G40" s="47">
        <f>IFERROR((F40/C40),"-")</f>
        <v>0.44892473118279569</v>
      </c>
      <c r="H40" s="46">
        <v>178</v>
      </c>
      <c r="I40" s="47">
        <f>IFERROR((H40/C40),"-")</f>
        <v>0.478494623655914</v>
      </c>
    </row>
    <row r="41" spans="1:9" ht="17.25" x14ac:dyDescent="0.3">
      <c r="A41" s="41" t="s">
        <v>81</v>
      </c>
      <c r="C41" s="7">
        <v>698</v>
      </c>
      <c r="D41" s="7">
        <v>166</v>
      </c>
      <c r="E41" s="45">
        <f>IFERROR((D41/C41),"-")</f>
        <v>0.23782234957020057</v>
      </c>
      <c r="F41" s="46">
        <v>258</v>
      </c>
      <c r="G41" s="47">
        <f>IFERROR((F41/C41),"-")</f>
        <v>0.36962750716332377</v>
      </c>
      <c r="H41" s="46">
        <v>293</v>
      </c>
      <c r="I41" s="47">
        <f>IFERROR((H41/C41),"-")</f>
        <v>0.41977077363896848</v>
      </c>
    </row>
    <row r="42" spans="1:9" ht="17.25" x14ac:dyDescent="0.3">
      <c r="A42" s="33"/>
      <c r="C42" s="20"/>
      <c r="D42" s="20"/>
      <c r="E42" s="21"/>
      <c r="F42" s="20"/>
      <c r="G42" s="20"/>
      <c r="H42" s="20"/>
      <c r="I42" s="20"/>
    </row>
  </sheetData>
  <pageMargins left="0.42" right="0.40041666666666664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E343"/>
  <sheetViews>
    <sheetView topLeftCell="A121" zoomScaleNormal="100" zoomScaleSheetLayoutView="100" workbookViewId="0">
      <selection activeCell="A159" sqref="A159"/>
    </sheetView>
  </sheetViews>
  <sheetFormatPr defaultRowHeight="17.25" x14ac:dyDescent="0.3"/>
  <cols>
    <col min="1" max="1" width="58.140625" style="34" bestFit="1" customWidth="1"/>
    <col min="2" max="2" width="11.28515625" style="7" bestFit="1" customWidth="1"/>
    <col min="3" max="3" width="11.7109375" style="7" bestFit="1" customWidth="1"/>
    <col min="4" max="4" width="6.42578125" style="7" bestFit="1" customWidth="1"/>
    <col min="5" max="5" width="11.28515625" style="7" bestFit="1" customWidth="1"/>
    <col min="6" max="16384" width="9.140625" style="1"/>
  </cols>
  <sheetData>
    <row r="1" spans="1:5" x14ac:dyDescent="0.3">
      <c r="A1" s="17" t="s">
        <v>82</v>
      </c>
    </row>
    <row r="3" spans="1:5" x14ac:dyDescent="0.3">
      <c r="A3" s="25" t="s">
        <v>49</v>
      </c>
      <c r="B3" s="8" t="s">
        <v>50</v>
      </c>
      <c r="C3" s="8" t="s">
        <v>51</v>
      </c>
      <c r="D3" s="8" t="s">
        <v>35</v>
      </c>
      <c r="E3" s="8" t="s">
        <v>50</v>
      </c>
    </row>
    <row r="4" spans="1:5" x14ac:dyDescent="0.3">
      <c r="A4" s="9" t="s">
        <v>4</v>
      </c>
      <c r="B4" s="10">
        <f>SUM(B5:B11)</f>
        <v>160</v>
      </c>
      <c r="C4" s="10">
        <f>SUM(C5:C11)</f>
        <v>3</v>
      </c>
      <c r="D4" s="10">
        <f>SUM(D5:D11)</f>
        <v>163</v>
      </c>
      <c r="E4" s="11">
        <f>IFERROR((B4/D4),"-")</f>
        <v>0.98159509202453987</v>
      </c>
    </row>
    <row r="5" spans="1:5" x14ac:dyDescent="0.3">
      <c r="A5" s="4" t="s">
        <v>52</v>
      </c>
      <c r="B5" s="7">
        <v>51</v>
      </c>
      <c r="C5" s="7">
        <v>1</v>
      </c>
      <c r="D5" s="7">
        <f>SUM(B5:C5)</f>
        <v>52</v>
      </c>
      <c r="E5" s="12">
        <f t="shared" ref="E5:E19" si="0">IFERROR((B5/D5),"-")</f>
        <v>0.98076923076923073</v>
      </c>
    </row>
    <row r="6" spans="1:5" x14ac:dyDescent="0.3">
      <c r="A6" s="4" t="s">
        <v>53</v>
      </c>
      <c r="B6" s="7">
        <v>12</v>
      </c>
      <c r="C6" s="7">
        <v>1</v>
      </c>
      <c r="D6" s="7">
        <f t="shared" ref="D6:D11" si="1">SUM(B6:C6)</f>
        <v>13</v>
      </c>
      <c r="E6" s="12">
        <f t="shared" si="0"/>
        <v>0.92307692307692313</v>
      </c>
    </row>
    <row r="7" spans="1:5" x14ac:dyDescent="0.3">
      <c r="A7" s="4" t="s">
        <v>54</v>
      </c>
      <c r="B7" s="7">
        <v>4</v>
      </c>
      <c r="C7" s="7">
        <v>0</v>
      </c>
      <c r="D7" s="7">
        <f t="shared" si="1"/>
        <v>4</v>
      </c>
      <c r="E7" s="12">
        <f t="shared" si="0"/>
        <v>1</v>
      </c>
    </row>
    <row r="8" spans="1:5" x14ac:dyDescent="0.3">
      <c r="A8" s="4" t="s">
        <v>55</v>
      </c>
      <c r="B8" s="7">
        <v>11</v>
      </c>
      <c r="C8" s="7">
        <v>0</v>
      </c>
      <c r="D8" s="7">
        <f t="shared" si="1"/>
        <v>11</v>
      </c>
      <c r="E8" s="12">
        <f t="shared" si="0"/>
        <v>1</v>
      </c>
    </row>
    <row r="9" spans="1:5" x14ac:dyDescent="0.3">
      <c r="A9" s="4" t="s">
        <v>56</v>
      </c>
      <c r="B9" s="7">
        <v>40</v>
      </c>
      <c r="C9" s="7">
        <v>0</v>
      </c>
      <c r="D9" s="7">
        <f t="shared" si="1"/>
        <v>40</v>
      </c>
      <c r="E9" s="12">
        <f t="shared" si="0"/>
        <v>1</v>
      </c>
    </row>
    <row r="10" spans="1:5" x14ac:dyDescent="0.3">
      <c r="A10" s="4" t="s">
        <v>57</v>
      </c>
      <c r="B10" s="7">
        <v>4</v>
      </c>
      <c r="C10" s="7">
        <v>0</v>
      </c>
      <c r="D10" s="7">
        <f t="shared" si="1"/>
        <v>4</v>
      </c>
      <c r="E10" s="12">
        <f t="shared" si="0"/>
        <v>1</v>
      </c>
    </row>
    <row r="11" spans="1:5" x14ac:dyDescent="0.3">
      <c r="A11" s="4" t="s">
        <v>84</v>
      </c>
      <c r="B11" s="7">
        <v>38</v>
      </c>
      <c r="C11" s="7">
        <v>1</v>
      </c>
      <c r="D11" s="7">
        <f t="shared" si="1"/>
        <v>39</v>
      </c>
      <c r="E11" s="12">
        <f t="shared" si="0"/>
        <v>0.97435897435897434</v>
      </c>
    </row>
    <row r="12" spans="1:5" x14ac:dyDescent="0.3">
      <c r="A12" s="9" t="s">
        <v>5</v>
      </c>
      <c r="B12" s="10">
        <f>SUM(B13:B20)</f>
        <v>118</v>
      </c>
      <c r="C12" s="10">
        <f>SUM(C13:C20)</f>
        <v>4</v>
      </c>
      <c r="D12" s="10">
        <f>SUM(D13:D20)</f>
        <v>122</v>
      </c>
      <c r="E12" s="11">
        <f>IFERROR((B12/D12),"-")</f>
        <v>0.96721311475409832</v>
      </c>
    </row>
    <row r="13" spans="1:5" x14ac:dyDescent="0.3">
      <c r="A13" s="4" t="s">
        <v>58</v>
      </c>
      <c r="B13" s="7">
        <v>8</v>
      </c>
      <c r="C13" s="7">
        <v>0</v>
      </c>
      <c r="D13" s="7">
        <f t="shared" ref="D13:D19" si="2">SUM(B13:C13)</f>
        <v>8</v>
      </c>
      <c r="E13" s="12">
        <f t="shared" si="0"/>
        <v>1</v>
      </c>
    </row>
    <row r="14" spans="1:5" x14ac:dyDescent="0.3">
      <c r="A14" s="4" t="s">
        <v>59</v>
      </c>
      <c r="B14" s="7">
        <v>5</v>
      </c>
      <c r="C14" s="7">
        <v>0</v>
      </c>
      <c r="D14" s="7">
        <f t="shared" si="2"/>
        <v>5</v>
      </c>
      <c r="E14" s="12">
        <f t="shared" si="0"/>
        <v>1</v>
      </c>
    </row>
    <row r="15" spans="1:5" x14ac:dyDescent="0.3">
      <c r="A15" s="4" t="s">
        <v>60</v>
      </c>
      <c r="B15" s="7">
        <v>12</v>
      </c>
      <c r="C15" s="7">
        <v>1</v>
      </c>
      <c r="D15" s="7">
        <f t="shared" si="2"/>
        <v>13</v>
      </c>
      <c r="E15" s="12">
        <f t="shared" si="0"/>
        <v>0.92307692307692313</v>
      </c>
    </row>
    <row r="16" spans="1:5" x14ac:dyDescent="0.3">
      <c r="A16" s="4" t="s">
        <v>61</v>
      </c>
      <c r="B16" s="7">
        <v>29</v>
      </c>
      <c r="C16" s="7">
        <v>1</v>
      </c>
      <c r="D16" s="7">
        <f t="shared" si="2"/>
        <v>30</v>
      </c>
      <c r="E16" s="12">
        <f t="shared" si="0"/>
        <v>0.96666666666666667</v>
      </c>
    </row>
    <row r="17" spans="1:5" x14ac:dyDescent="0.3">
      <c r="A17" s="4" t="s">
        <v>62</v>
      </c>
      <c r="B17" s="7">
        <v>18</v>
      </c>
      <c r="C17" s="7">
        <v>1</v>
      </c>
      <c r="D17" s="7">
        <f t="shared" si="2"/>
        <v>19</v>
      </c>
      <c r="E17" s="12">
        <f t="shared" si="0"/>
        <v>0.94736842105263153</v>
      </c>
    </row>
    <row r="18" spans="1:5" x14ac:dyDescent="0.3">
      <c r="A18" s="4" t="s">
        <v>63</v>
      </c>
      <c r="B18" s="7">
        <v>5</v>
      </c>
      <c r="C18" s="7">
        <v>0</v>
      </c>
      <c r="D18" s="7">
        <f t="shared" si="2"/>
        <v>5</v>
      </c>
      <c r="E18" s="12">
        <f t="shared" si="0"/>
        <v>1</v>
      </c>
    </row>
    <row r="19" spans="1:5" x14ac:dyDescent="0.3">
      <c r="A19" s="4" t="s">
        <v>64</v>
      </c>
      <c r="B19" s="7">
        <v>17</v>
      </c>
      <c r="C19" s="7">
        <v>0</v>
      </c>
      <c r="D19" s="7">
        <f t="shared" si="2"/>
        <v>17</v>
      </c>
      <c r="E19" s="12">
        <f t="shared" si="0"/>
        <v>1</v>
      </c>
    </row>
    <row r="20" spans="1:5" x14ac:dyDescent="0.3">
      <c r="A20" s="4" t="s">
        <v>84</v>
      </c>
      <c r="B20" s="7">
        <v>24</v>
      </c>
      <c r="C20" s="7">
        <v>1</v>
      </c>
      <c r="D20" s="7">
        <f>SUM(B20:C20)</f>
        <v>25</v>
      </c>
      <c r="E20" s="12">
        <f>IFERROR((B20/D20),"-")</f>
        <v>0.96</v>
      </c>
    </row>
    <row r="21" spans="1:5" x14ac:dyDescent="0.3">
      <c r="A21" s="9" t="s">
        <v>35</v>
      </c>
      <c r="B21" s="10">
        <f>SUM(B4,B12)</f>
        <v>278</v>
      </c>
      <c r="C21" s="10">
        <f>SUM(C4,C12)</f>
        <v>7</v>
      </c>
      <c r="D21" s="10">
        <f>SUM(D4,D12)</f>
        <v>285</v>
      </c>
      <c r="E21" s="11">
        <f>IFERROR((B21/D21),"-")</f>
        <v>0.9754385964912281</v>
      </c>
    </row>
    <row r="22" spans="1:5" x14ac:dyDescent="0.3">
      <c r="A22" s="17"/>
      <c r="B22" s="13"/>
    </row>
    <row r="24" spans="1:5" x14ac:dyDescent="0.3">
      <c r="A24" s="25" t="s">
        <v>65</v>
      </c>
      <c r="B24" s="8" t="s">
        <v>50</v>
      </c>
      <c r="C24" s="8" t="s">
        <v>51</v>
      </c>
      <c r="D24" s="8" t="s">
        <v>35</v>
      </c>
      <c r="E24" s="8" t="s">
        <v>50</v>
      </c>
    </row>
    <row r="25" spans="1:5" x14ac:dyDescent="0.3">
      <c r="A25" s="9" t="s">
        <v>52</v>
      </c>
      <c r="B25" s="10">
        <f>SUM(B26:B34)</f>
        <v>51</v>
      </c>
      <c r="C25" s="10">
        <f t="shared" ref="C25" si="3">SUM(C26:C34)</f>
        <v>1</v>
      </c>
      <c r="D25" s="10">
        <f>SUM(B25:C25)</f>
        <v>52</v>
      </c>
      <c r="E25" s="11">
        <f>IFERROR((B25/D25),"-")</f>
        <v>0.98076923076923073</v>
      </c>
    </row>
    <row r="26" spans="1:5" x14ac:dyDescent="0.3">
      <c r="A26" s="4" t="s">
        <v>12</v>
      </c>
      <c r="B26" s="7">
        <v>0</v>
      </c>
      <c r="C26" s="7">
        <v>0</v>
      </c>
      <c r="D26" s="7">
        <f t="shared" ref="D26:D91" si="4">SUM(B26:C26)</f>
        <v>0</v>
      </c>
      <c r="E26" s="12" t="str">
        <f t="shared" ref="E26:E91" si="5">IFERROR((B26/D26),"-")</f>
        <v>-</v>
      </c>
    </row>
    <row r="27" spans="1:5" x14ac:dyDescent="0.3">
      <c r="A27" s="4" t="s">
        <v>11</v>
      </c>
      <c r="B27" s="7">
        <v>6</v>
      </c>
      <c r="C27" s="7">
        <v>1</v>
      </c>
      <c r="D27" s="7">
        <f t="shared" si="4"/>
        <v>7</v>
      </c>
      <c r="E27" s="12">
        <f t="shared" si="5"/>
        <v>0.8571428571428571</v>
      </c>
    </row>
    <row r="28" spans="1:5" x14ac:dyDescent="0.3">
      <c r="A28" s="4" t="s">
        <v>41</v>
      </c>
      <c r="B28" s="7">
        <v>0</v>
      </c>
      <c r="C28" s="7">
        <v>0</v>
      </c>
      <c r="D28" s="7">
        <f t="shared" si="4"/>
        <v>0</v>
      </c>
      <c r="E28" s="12" t="str">
        <f t="shared" si="5"/>
        <v>-</v>
      </c>
    </row>
    <row r="29" spans="1:5" x14ac:dyDescent="0.3">
      <c r="A29" s="4" t="s">
        <v>9</v>
      </c>
      <c r="B29" s="7">
        <v>0</v>
      </c>
      <c r="C29" s="7">
        <v>0</v>
      </c>
      <c r="D29" s="7">
        <f t="shared" si="4"/>
        <v>0</v>
      </c>
      <c r="E29" s="12" t="str">
        <f t="shared" si="5"/>
        <v>-</v>
      </c>
    </row>
    <row r="30" spans="1:5" x14ac:dyDescent="0.3">
      <c r="A30" s="4" t="s">
        <v>10</v>
      </c>
      <c r="B30" s="7">
        <v>0</v>
      </c>
      <c r="C30" s="7">
        <v>0</v>
      </c>
      <c r="D30" s="7">
        <f t="shared" si="4"/>
        <v>0</v>
      </c>
      <c r="E30" s="12" t="str">
        <f t="shared" si="5"/>
        <v>-</v>
      </c>
    </row>
    <row r="31" spans="1:5" x14ac:dyDescent="0.3">
      <c r="A31" s="4" t="s">
        <v>13</v>
      </c>
      <c r="B31" s="7">
        <v>1</v>
      </c>
      <c r="C31" s="7">
        <v>0</v>
      </c>
      <c r="D31" s="7">
        <f t="shared" si="4"/>
        <v>1</v>
      </c>
      <c r="E31" s="12">
        <f t="shared" si="5"/>
        <v>1</v>
      </c>
    </row>
    <row r="32" spans="1:5" x14ac:dyDescent="0.3">
      <c r="A32" s="4" t="s">
        <v>15</v>
      </c>
      <c r="B32" s="7">
        <v>43</v>
      </c>
      <c r="C32" s="7">
        <v>0</v>
      </c>
      <c r="D32" s="7">
        <f t="shared" si="4"/>
        <v>43</v>
      </c>
      <c r="E32" s="12">
        <f t="shared" si="5"/>
        <v>1</v>
      </c>
    </row>
    <row r="33" spans="1:5" x14ac:dyDescent="0.3">
      <c r="A33" s="4" t="s">
        <v>7</v>
      </c>
      <c r="B33" s="7">
        <v>0</v>
      </c>
      <c r="C33" s="7">
        <v>0</v>
      </c>
      <c r="D33" s="7">
        <f t="shared" si="4"/>
        <v>0</v>
      </c>
      <c r="E33" s="12" t="str">
        <f t="shared" si="5"/>
        <v>-</v>
      </c>
    </row>
    <row r="34" spans="1:5" x14ac:dyDescent="0.3">
      <c r="A34" s="4" t="s">
        <v>14</v>
      </c>
      <c r="B34" s="7">
        <v>1</v>
      </c>
      <c r="C34" s="7">
        <v>0</v>
      </c>
      <c r="D34" s="7">
        <f t="shared" si="4"/>
        <v>1</v>
      </c>
      <c r="E34" s="12">
        <f t="shared" si="5"/>
        <v>1</v>
      </c>
    </row>
    <row r="35" spans="1:5" x14ac:dyDescent="0.3">
      <c r="A35" s="9" t="s">
        <v>53</v>
      </c>
      <c r="B35" s="10">
        <f>SUM(B36:B44)</f>
        <v>12</v>
      </c>
      <c r="C35" s="10">
        <f t="shared" ref="C35" si="6">SUM(C36:C44)</f>
        <v>1</v>
      </c>
      <c r="D35" s="10">
        <f t="shared" si="4"/>
        <v>13</v>
      </c>
      <c r="E35" s="11">
        <f t="shared" si="5"/>
        <v>0.92307692307692313</v>
      </c>
    </row>
    <row r="36" spans="1:5" x14ac:dyDescent="0.3">
      <c r="A36" s="4" t="s">
        <v>12</v>
      </c>
      <c r="B36" s="7">
        <v>1</v>
      </c>
      <c r="C36" s="7">
        <v>0</v>
      </c>
      <c r="D36" s="7">
        <f t="shared" si="4"/>
        <v>1</v>
      </c>
      <c r="E36" s="12">
        <f t="shared" si="5"/>
        <v>1</v>
      </c>
    </row>
    <row r="37" spans="1:5" x14ac:dyDescent="0.3">
      <c r="A37" s="4" t="s">
        <v>11</v>
      </c>
      <c r="B37" s="7">
        <v>1</v>
      </c>
      <c r="C37" s="7">
        <v>0</v>
      </c>
      <c r="D37" s="7">
        <f t="shared" si="4"/>
        <v>1</v>
      </c>
      <c r="E37" s="12">
        <f t="shared" si="5"/>
        <v>1</v>
      </c>
    </row>
    <row r="38" spans="1:5" x14ac:dyDescent="0.3">
      <c r="A38" s="4" t="s">
        <v>41</v>
      </c>
      <c r="B38" s="7">
        <v>0</v>
      </c>
      <c r="C38" s="7">
        <v>0</v>
      </c>
      <c r="D38" s="7">
        <f t="shared" si="4"/>
        <v>0</v>
      </c>
      <c r="E38" s="12" t="str">
        <f t="shared" si="5"/>
        <v>-</v>
      </c>
    </row>
    <row r="39" spans="1:5" x14ac:dyDescent="0.3">
      <c r="A39" s="4" t="s">
        <v>9</v>
      </c>
      <c r="B39" s="7">
        <v>0</v>
      </c>
      <c r="C39" s="7">
        <v>0</v>
      </c>
      <c r="D39" s="7">
        <f t="shared" si="4"/>
        <v>0</v>
      </c>
      <c r="E39" s="12" t="str">
        <f t="shared" si="5"/>
        <v>-</v>
      </c>
    </row>
    <row r="40" spans="1:5" x14ac:dyDescent="0.3">
      <c r="A40" s="4" t="s">
        <v>10</v>
      </c>
      <c r="B40" s="7">
        <v>0</v>
      </c>
      <c r="C40" s="7">
        <v>0</v>
      </c>
      <c r="D40" s="7">
        <f t="shared" si="4"/>
        <v>0</v>
      </c>
      <c r="E40" s="12" t="str">
        <f t="shared" si="5"/>
        <v>-</v>
      </c>
    </row>
    <row r="41" spans="1:5" x14ac:dyDescent="0.3">
      <c r="A41" s="4" t="s">
        <v>13</v>
      </c>
      <c r="B41" s="7">
        <v>0</v>
      </c>
      <c r="C41" s="7">
        <v>0</v>
      </c>
      <c r="D41" s="7">
        <f t="shared" si="4"/>
        <v>0</v>
      </c>
      <c r="E41" s="12" t="str">
        <f t="shared" si="5"/>
        <v>-</v>
      </c>
    </row>
    <row r="42" spans="1:5" x14ac:dyDescent="0.3">
      <c r="A42" s="4" t="s">
        <v>15</v>
      </c>
      <c r="B42" s="7">
        <v>7</v>
      </c>
      <c r="C42" s="7">
        <v>0</v>
      </c>
      <c r="D42" s="7">
        <f t="shared" si="4"/>
        <v>7</v>
      </c>
      <c r="E42" s="12">
        <f t="shared" si="5"/>
        <v>1</v>
      </c>
    </row>
    <row r="43" spans="1:5" x14ac:dyDescent="0.3">
      <c r="A43" s="4" t="s">
        <v>7</v>
      </c>
      <c r="B43" s="7">
        <v>1</v>
      </c>
      <c r="C43" s="7">
        <v>0</v>
      </c>
      <c r="D43" s="7">
        <f t="shared" si="4"/>
        <v>1</v>
      </c>
      <c r="E43" s="12">
        <f t="shared" si="5"/>
        <v>1</v>
      </c>
    </row>
    <row r="44" spans="1:5" x14ac:dyDescent="0.3">
      <c r="A44" s="4" t="s">
        <v>14</v>
      </c>
      <c r="B44" s="7">
        <v>2</v>
      </c>
      <c r="C44" s="7">
        <v>1</v>
      </c>
      <c r="D44" s="7">
        <f t="shared" si="4"/>
        <v>3</v>
      </c>
      <c r="E44" s="12">
        <f t="shared" si="5"/>
        <v>0.66666666666666663</v>
      </c>
    </row>
    <row r="45" spans="1:5" x14ac:dyDescent="0.3">
      <c r="A45" s="25" t="s">
        <v>65</v>
      </c>
      <c r="B45" s="8" t="s">
        <v>50</v>
      </c>
      <c r="C45" s="8" t="s">
        <v>51</v>
      </c>
      <c r="D45" s="8" t="s">
        <v>35</v>
      </c>
      <c r="E45" s="8" t="s">
        <v>50</v>
      </c>
    </row>
    <row r="46" spans="1:5" x14ac:dyDescent="0.3">
      <c r="A46" s="9" t="s">
        <v>54</v>
      </c>
      <c r="B46" s="10">
        <f>SUM(B47:B55)</f>
        <v>4</v>
      </c>
      <c r="C46" s="10">
        <f t="shared" ref="C46" si="7">SUM(C47:C55)</f>
        <v>0</v>
      </c>
      <c r="D46" s="10">
        <f t="shared" si="4"/>
        <v>4</v>
      </c>
      <c r="E46" s="11">
        <f t="shared" si="5"/>
        <v>1</v>
      </c>
    </row>
    <row r="47" spans="1:5" x14ac:dyDescent="0.3">
      <c r="A47" s="4" t="s">
        <v>12</v>
      </c>
      <c r="B47" s="7">
        <v>0</v>
      </c>
      <c r="C47" s="7">
        <v>0</v>
      </c>
      <c r="D47" s="7">
        <f t="shared" si="4"/>
        <v>0</v>
      </c>
      <c r="E47" s="12" t="str">
        <f t="shared" si="5"/>
        <v>-</v>
      </c>
    </row>
    <row r="48" spans="1:5" x14ac:dyDescent="0.3">
      <c r="A48" s="4" t="s">
        <v>11</v>
      </c>
      <c r="B48" s="7">
        <v>1</v>
      </c>
      <c r="C48" s="7">
        <v>0</v>
      </c>
      <c r="D48" s="7">
        <f t="shared" si="4"/>
        <v>1</v>
      </c>
      <c r="E48" s="12">
        <f t="shared" si="5"/>
        <v>1</v>
      </c>
    </row>
    <row r="49" spans="1:5" x14ac:dyDescent="0.3">
      <c r="A49" s="4" t="s">
        <v>41</v>
      </c>
      <c r="B49" s="7">
        <v>0</v>
      </c>
      <c r="C49" s="7">
        <v>0</v>
      </c>
      <c r="D49" s="7">
        <f t="shared" si="4"/>
        <v>0</v>
      </c>
      <c r="E49" s="12" t="str">
        <f t="shared" si="5"/>
        <v>-</v>
      </c>
    </row>
    <row r="50" spans="1:5" x14ac:dyDescent="0.3">
      <c r="A50" s="4" t="s">
        <v>9</v>
      </c>
      <c r="B50" s="7">
        <v>0</v>
      </c>
      <c r="C50" s="7">
        <v>0</v>
      </c>
      <c r="D50" s="7">
        <f t="shared" si="4"/>
        <v>0</v>
      </c>
      <c r="E50" s="12" t="str">
        <f t="shared" si="5"/>
        <v>-</v>
      </c>
    </row>
    <row r="51" spans="1:5" x14ac:dyDescent="0.3">
      <c r="A51" s="4" t="s">
        <v>10</v>
      </c>
      <c r="B51" s="7">
        <v>0</v>
      </c>
      <c r="C51" s="7">
        <v>0</v>
      </c>
      <c r="D51" s="7">
        <f t="shared" si="4"/>
        <v>0</v>
      </c>
      <c r="E51" s="12" t="str">
        <f t="shared" si="5"/>
        <v>-</v>
      </c>
    </row>
    <row r="52" spans="1:5" x14ac:dyDescent="0.3">
      <c r="A52" s="4" t="s">
        <v>13</v>
      </c>
      <c r="B52" s="7">
        <v>0</v>
      </c>
      <c r="C52" s="7">
        <v>0</v>
      </c>
      <c r="D52" s="7">
        <f t="shared" si="4"/>
        <v>0</v>
      </c>
      <c r="E52" s="12" t="str">
        <f t="shared" si="5"/>
        <v>-</v>
      </c>
    </row>
    <row r="53" spans="1:5" x14ac:dyDescent="0.3">
      <c r="A53" s="4" t="s">
        <v>15</v>
      </c>
      <c r="B53" s="7">
        <v>3</v>
      </c>
      <c r="C53" s="7">
        <v>0</v>
      </c>
      <c r="D53" s="7">
        <f t="shared" si="4"/>
        <v>3</v>
      </c>
      <c r="E53" s="12">
        <f t="shared" si="5"/>
        <v>1</v>
      </c>
    </row>
    <row r="54" spans="1:5" x14ac:dyDescent="0.3">
      <c r="A54" s="4" t="s">
        <v>7</v>
      </c>
      <c r="B54" s="7">
        <v>0</v>
      </c>
      <c r="C54" s="7">
        <v>0</v>
      </c>
      <c r="D54" s="7">
        <f t="shared" si="4"/>
        <v>0</v>
      </c>
      <c r="E54" s="12" t="str">
        <f t="shared" si="5"/>
        <v>-</v>
      </c>
    </row>
    <row r="55" spans="1:5" x14ac:dyDescent="0.3">
      <c r="A55" s="4" t="s">
        <v>14</v>
      </c>
      <c r="B55" s="7">
        <v>0</v>
      </c>
      <c r="C55" s="7">
        <v>0</v>
      </c>
      <c r="D55" s="7">
        <f t="shared" si="4"/>
        <v>0</v>
      </c>
      <c r="E55" s="12" t="str">
        <f t="shared" si="5"/>
        <v>-</v>
      </c>
    </row>
    <row r="56" spans="1:5" x14ac:dyDescent="0.3">
      <c r="A56" s="9" t="s">
        <v>55</v>
      </c>
      <c r="B56" s="10">
        <f>SUM(B57:B65)</f>
        <v>11</v>
      </c>
      <c r="C56" s="10">
        <f t="shared" ref="C56" si="8">SUM(C57:C65)</f>
        <v>0</v>
      </c>
      <c r="D56" s="10">
        <f t="shared" si="4"/>
        <v>11</v>
      </c>
      <c r="E56" s="11">
        <f t="shared" si="5"/>
        <v>1</v>
      </c>
    </row>
    <row r="57" spans="1:5" x14ac:dyDescent="0.3">
      <c r="A57" s="4" t="s">
        <v>12</v>
      </c>
      <c r="B57" s="7">
        <v>1</v>
      </c>
      <c r="C57" s="7">
        <v>0</v>
      </c>
      <c r="D57" s="7">
        <f t="shared" si="4"/>
        <v>1</v>
      </c>
      <c r="E57" s="12">
        <f t="shared" si="5"/>
        <v>1</v>
      </c>
    </row>
    <row r="58" spans="1:5" x14ac:dyDescent="0.3">
      <c r="A58" s="4" t="s">
        <v>11</v>
      </c>
      <c r="B58" s="7">
        <v>1</v>
      </c>
      <c r="C58" s="7">
        <v>0</v>
      </c>
      <c r="D58" s="7">
        <f t="shared" si="4"/>
        <v>1</v>
      </c>
      <c r="E58" s="12">
        <f t="shared" si="5"/>
        <v>1</v>
      </c>
    </row>
    <row r="59" spans="1:5" x14ac:dyDescent="0.3">
      <c r="A59" s="4" t="s">
        <v>41</v>
      </c>
      <c r="B59" s="7">
        <v>0</v>
      </c>
      <c r="C59" s="7">
        <v>0</v>
      </c>
      <c r="D59" s="7">
        <f t="shared" si="4"/>
        <v>0</v>
      </c>
      <c r="E59" s="12" t="str">
        <f t="shared" si="5"/>
        <v>-</v>
      </c>
    </row>
    <row r="60" spans="1:5" x14ac:dyDescent="0.3">
      <c r="A60" s="4" t="s">
        <v>9</v>
      </c>
      <c r="B60" s="7">
        <v>0</v>
      </c>
      <c r="C60" s="7">
        <v>0</v>
      </c>
      <c r="D60" s="7">
        <f t="shared" si="4"/>
        <v>0</v>
      </c>
      <c r="E60" s="12" t="str">
        <f t="shared" si="5"/>
        <v>-</v>
      </c>
    </row>
    <row r="61" spans="1:5" x14ac:dyDescent="0.3">
      <c r="A61" s="4" t="s">
        <v>10</v>
      </c>
      <c r="B61" s="7">
        <v>6</v>
      </c>
      <c r="C61" s="7">
        <v>0</v>
      </c>
      <c r="D61" s="7">
        <f t="shared" si="4"/>
        <v>6</v>
      </c>
      <c r="E61" s="12">
        <f t="shared" si="5"/>
        <v>1</v>
      </c>
    </row>
    <row r="62" spans="1:5" x14ac:dyDescent="0.3">
      <c r="A62" s="4" t="s">
        <v>13</v>
      </c>
      <c r="B62" s="7">
        <v>0</v>
      </c>
      <c r="C62" s="7">
        <v>0</v>
      </c>
      <c r="D62" s="7">
        <f t="shared" si="4"/>
        <v>0</v>
      </c>
      <c r="E62" s="12" t="str">
        <f t="shared" si="5"/>
        <v>-</v>
      </c>
    </row>
    <row r="63" spans="1:5" x14ac:dyDescent="0.3">
      <c r="A63" s="4" t="s">
        <v>15</v>
      </c>
      <c r="B63" s="7">
        <v>1</v>
      </c>
      <c r="C63" s="7">
        <v>0</v>
      </c>
      <c r="D63" s="7">
        <f t="shared" si="4"/>
        <v>1</v>
      </c>
      <c r="E63" s="12">
        <f t="shared" si="5"/>
        <v>1</v>
      </c>
    </row>
    <row r="64" spans="1:5" x14ac:dyDescent="0.3">
      <c r="A64" s="4" t="s">
        <v>7</v>
      </c>
      <c r="B64" s="7">
        <v>2</v>
      </c>
      <c r="C64" s="7">
        <v>0</v>
      </c>
      <c r="D64" s="7">
        <f t="shared" si="4"/>
        <v>2</v>
      </c>
      <c r="E64" s="12">
        <f t="shared" si="5"/>
        <v>1</v>
      </c>
    </row>
    <row r="65" spans="1:5" x14ac:dyDescent="0.3">
      <c r="A65" s="4" t="s">
        <v>14</v>
      </c>
      <c r="B65" s="7">
        <v>0</v>
      </c>
      <c r="C65" s="7">
        <v>0</v>
      </c>
      <c r="D65" s="7">
        <f t="shared" si="4"/>
        <v>0</v>
      </c>
      <c r="E65" s="12" t="str">
        <f t="shared" si="5"/>
        <v>-</v>
      </c>
    </row>
    <row r="66" spans="1:5" x14ac:dyDescent="0.3">
      <c r="A66" s="9" t="s">
        <v>56</v>
      </c>
      <c r="B66" s="10">
        <f>SUM(B67:B75)</f>
        <v>40</v>
      </c>
      <c r="C66" s="10">
        <f t="shared" ref="C66" si="9">SUM(C67:C75)</f>
        <v>0</v>
      </c>
      <c r="D66" s="10">
        <f t="shared" si="4"/>
        <v>40</v>
      </c>
      <c r="E66" s="11">
        <f t="shared" si="5"/>
        <v>1</v>
      </c>
    </row>
    <row r="67" spans="1:5" x14ac:dyDescent="0.3">
      <c r="A67" s="4" t="s">
        <v>12</v>
      </c>
      <c r="B67" s="7">
        <v>17</v>
      </c>
      <c r="C67" s="7">
        <v>0</v>
      </c>
      <c r="D67" s="7">
        <f t="shared" si="4"/>
        <v>17</v>
      </c>
      <c r="E67" s="12">
        <f t="shared" si="5"/>
        <v>1</v>
      </c>
    </row>
    <row r="68" spans="1:5" x14ac:dyDescent="0.3">
      <c r="A68" s="4" t="s">
        <v>11</v>
      </c>
      <c r="B68" s="7">
        <v>9</v>
      </c>
      <c r="C68" s="7">
        <v>0</v>
      </c>
      <c r="D68" s="7">
        <f t="shared" si="4"/>
        <v>9</v>
      </c>
      <c r="E68" s="12">
        <f t="shared" si="5"/>
        <v>1</v>
      </c>
    </row>
    <row r="69" spans="1:5" x14ac:dyDescent="0.3">
      <c r="A69" s="4" t="s">
        <v>41</v>
      </c>
      <c r="B69" s="7">
        <v>0</v>
      </c>
      <c r="C69" s="7">
        <v>0</v>
      </c>
      <c r="D69" s="7">
        <f t="shared" si="4"/>
        <v>0</v>
      </c>
      <c r="E69" s="12" t="str">
        <f t="shared" si="5"/>
        <v>-</v>
      </c>
    </row>
    <row r="70" spans="1:5" x14ac:dyDescent="0.3">
      <c r="A70" s="4" t="s">
        <v>9</v>
      </c>
      <c r="B70" s="7">
        <v>0</v>
      </c>
      <c r="C70" s="7">
        <v>0</v>
      </c>
      <c r="D70" s="7">
        <f t="shared" si="4"/>
        <v>0</v>
      </c>
      <c r="E70" s="12" t="str">
        <f t="shared" si="5"/>
        <v>-</v>
      </c>
    </row>
    <row r="71" spans="1:5" x14ac:dyDescent="0.3">
      <c r="A71" s="4" t="s">
        <v>10</v>
      </c>
      <c r="B71" s="7">
        <v>1</v>
      </c>
      <c r="C71" s="7">
        <v>0</v>
      </c>
      <c r="D71" s="7">
        <f t="shared" si="4"/>
        <v>1</v>
      </c>
      <c r="E71" s="12">
        <f t="shared" si="5"/>
        <v>1</v>
      </c>
    </row>
    <row r="72" spans="1:5" x14ac:dyDescent="0.3">
      <c r="A72" s="4" t="s">
        <v>13</v>
      </c>
      <c r="B72" s="7">
        <v>0</v>
      </c>
      <c r="C72" s="7">
        <v>0</v>
      </c>
      <c r="D72" s="7">
        <f t="shared" si="4"/>
        <v>0</v>
      </c>
      <c r="E72" s="12" t="str">
        <f t="shared" si="5"/>
        <v>-</v>
      </c>
    </row>
    <row r="73" spans="1:5" x14ac:dyDescent="0.3">
      <c r="A73" s="4" t="s">
        <v>15</v>
      </c>
      <c r="B73" s="7">
        <v>7</v>
      </c>
      <c r="C73" s="7">
        <v>0</v>
      </c>
      <c r="D73" s="7">
        <f t="shared" si="4"/>
        <v>7</v>
      </c>
      <c r="E73" s="12">
        <f t="shared" si="5"/>
        <v>1</v>
      </c>
    </row>
    <row r="74" spans="1:5" x14ac:dyDescent="0.3">
      <c r="A74" s="4" t="s">
        <v>7</v>
      </c>
      <c r="B74" s="7">
        <v>4</v>
      </c>
      <c r="C74" s="7">
        <v>0</v>
      </c>
      <c r="D74" s="7">
        <f t="shared" si="4"/>
        <v>4</v>
      </c>
      <c r="E74" s="12">
        <f t="shared" si="5"/>
        <v>1</v>
      </c>
    </row>
    <row r="75" spans="1:5" x14ac:dyDescent="0.3">
      <c r="A75" s="4" t="s">
        <v>14</v>
      </c>
      <c r="B75" s="7">
        <v>2</v>
      </c>
      <c r="C75" s="7">
        <v>0</v>
      </c>
      <c r="D75" s="7">
        <f t="shared" si="4"/>
        <v>2</v>
      </c>
      <c r="E75" s="12">
        <f t="shared" si="5"/>
        <v>1</v>
      </c>
    </row>
    <row r="76" spans="1:5" x14ac:dyDescent="0.3">
      <c r="A76" s="9" t="s">
        <v>57</v>
      </c>
      <c r="B76" s="10">
        <f>SUM(B77:B85)</f>
        <v>4</v>
      </c>
      <c r="C76" s="10">
        <f t="shared" ref="C76" si="10">SUM(C77:C85)</f>
        <v>0</v>
      </c>
      <c r="D76" s="10">
        <f t="shared" si="4"/>
        <v>4</v>
      </c>
      <c r="E76" s="11">
        <f t="shared" si="5"/>
        <v>1</v>
      </c>
    </row>
    <row r="77" spans="1:5" x14ac:dyDescent="0.3">
      <c r="A77" s="4" t="s">
        <v>12</v>
      </c>
      <c r="B77" s="7">
        <v>1</v>
      </c>
      <c r="C77" s="7">
        <v>0</v>
      </c>
      <c r="D77" s="7">
        <f t="shared" si="4"/>
        <v>1</v>
      </c>
      <c r="E77" s="12">
        <f t="shared" si="5"/>
        <v>1</v>
      </c>
    </row>
    <row r="78" spans="1:5" x14ac:dyDescent="0.3">
      <c r="A78" s="4" t="s">
        <v>11</v>
      </c>
      <c r="B78" s="7">
        <v>2</v>
      </c>
      <c r="C78" s="7">
        <v>0</v>
      </c>
      <c r="D78" s="7">
        <f t="shared" si="4"/>
        <v>2</v>
      </c>
      <c r="E78" s="12">
        <f t="shared" si="5"/>
        <v>1</v>
      </c>
    </row>
    <row r="79" spans="1:5" x14ac:dyDescent="0.3">
      <c r="A79" s="4" t="s">
        <v>41</v>
      </c>
      <c r="B79" s="7">
        <v>0</v>
      </c>
      <c r="C79" s="7">
        <v>0</v>
      </c>
      <c r="D79" s="7">
        <f t="shared" si="4"/>
        <v>0</v>
      </c>
      <c r="E79" s="12" t="str">
        <f t="shared" si="5"/>
        <v>-</v>
      </c>
    </row>
    <row r="80" spans="1:5" x14ac:dyDescent="0.3">
      <c r="A80" s="4" t="s">
        <v>9</v>
      </c>
      <c r="B80" s="7">
        <v>0</v>
      </c>
      <c r="C80" s="7">
        <v>0</v>
      </c>
      <c r="D80" s="7">
        <f t="shared" si="4"/>
        <v>0</v>
      </c>
      <c r="E80" s="12" t="str">
        <f t="shared" si="5"/>
        <v>-</v>
      </c>
    </row>
    <row r="81" spans="1:5" x14ac:dyDescent="0.3">
      <c r="A81" s="4" t="s">
        <v>10</v>
      </c>
      <c r="B81" s="7">
        <v>0</v>
      </c>
      <c r="C81" s="7">
        <v>0</v>
      </c>
      <c r="D81" s="7">
        <f t="shared" si="4"/>
        <v>0</v>
      </c>
      <c r="E81" s="12" t="str">
        <f t="shared" si="5"/>
        <v>-</v>
      </c>
    </row>
    <row r="82" spans="1:5" x14ac:dyDescent="0.3">
      <c r="A82" s="4" t="s">
        <v>13</v>
      </c>
      <c r="B82" s="7">
        <v>0</v>
      </c>
      <c r="C82" s="7">
        <v>0</v>
      </c>
      <c r="D82" s="7">
        <f t="shared" si="4"/>
        <v>0</v>
      </c>
      <c r="E82" s="12" t="str">
        <f t="shared" si="5"/>
        <v>-</v>
      </c>
    </row>
    <row r="83" spans="1:5" x14ac:dyDescent="0.3">
      <c r="A83" s="4" t="s">
        <v>15</v>
      </c>
      <c r="B83" s="7">
        <v>1</v>
      </c>
      <c r="C83" s="7">
        <v>0</v>
      </c>
      <c r="D83" s="7">
        <f t="shared" si="4"/>
        <v>1</v>
      </c>
      <c r="E83" s="12">
        <f t="shared" si="5"/>
        <v>1</v>
      </c>
    </row>
    <row r="84" spans="1:5" x14ac:dyDescent="0.3">
      <c r="A84" s="4" t="s">
        <v>7</v>
      </c>
      <c r="B84" s="7">
        <v>0</v>
      </c>
      <c r="C84" s="7">
        <v>0</v>
      </c>
      <c r="D84" s="7">
        <f t="shared" si="4"/>
        <v>0</v>
      </c>
      <c r="E84" s="12" t="str">
        <f t="shared" si="5"/>
        <v>-</v>
      </c>
    </row>
    <row r="85" spans="1:5" x14ac:dyDescent="0.3">
      <c r="A85" s="4" t="s">
        <v>14</v>
      </c>
      <c r="B85" s="7">
        <v>0</v>
      </c>
      <c r="C85" s="7">
        <v>0</v>
      </c>
      <c r="D85" s="7">
        <f t="shared" si="4"/>
        <v>0</v>
      </c>
      <c r="E85" s="12" t="str">
        <f t="shared" si="5"/>
        <v>-</v>
      </c>
    </row>
    <row r="86" spans="1:5" x14ac:dyDescent="0.3">
      <c r="A86" s="25" t="s">
        <v>65</v>
      </c>
      <c r="B86" s="8" t="s">
        <v>50</v>
      </c>
      <c r="C86" s="8" t="s">
        <v>51</v>
      </c>
      <c r="D86" s="8" t="s">
        <v>35</v>
      </c>
      <c r="E86" s="8" t="s">
        <v>50</v>
      </c>
    </row>
    <row r="87" spans="1:5" x14ac:dyDescent="0.3">
      <c r="A87" s="9" t="s">
        <v>58</v>
      </c>
      <c r="B87" s="10">
        <f>SUM(B88:B96)</f>
        <v>8</v>
      </c>
      <c r="C87" s="10">
        <f t="shared" ref="C87" si="11">SUM(C88:C96)</f>
        <v>0</v>
      </c>
      <c r="D87" s="10">
        <f t="shared" si="4"/>
        <v>8</v>
      </c>
      <c r="E87" s="11">
        <f t="shared" si="5"/>
        <v>1</v>
      </c>
    </row>
    <row r="88" spans="1:5" x14ac:dyDescent="0.3">
      <c r="A88" s="4" t="s">
        <v>12</v>
      </c>
      <c r="B88" s="7">
        <v>2</v>
      </c>
      <c r="C88" s="7">
        <v>0</v>
      </c>
      <c r="D88" s="7">
        <f t="shared" si="4"/>
        <v>2</v>
      </c>
      <c r="E88" s="12">
        <f t="shared" si="5"/>
        <v>1</v>
      </c>
    </row>
    <row r="89" spans="1:5" x14ac:dyDescent="0.3">
      <c r="A89" s="4" t="s">
        <v>11</v>
      </c>
      <c r="B89" s="7">
        <v>0</v>
      </c>
      <c r="C89" s="7">
        <v>0</v>
      </c>
      <c r="D89" s="7">
        <f t="shared" si="4"/>
        <v>0</v>
      </c>
      <c r="E89" s="12" t="str">
        <f t="shared" si="5"/>
        <v>-</v>
      </c>
    </row>
    <row r="90" spans="1:5" x14ac:dyDescent="0.3">
      <c r="A90" s="4" t="s">
        <v>41</v>
      </c>
      <c r="B90" s="7">
        <v>0</v>
      </c>
      <c r="C90" s="7">
        <v>0</v>
      </c>
      <c r="D90" s="7">
        <f t="shared" si="4"/>
        <v>0</v>
      </c>
      <c r="E90" s="12" t="str">
        <f t="shared" si="5"/>
        <v>-</v>
      </c>
    </row>
    <row r="91" spans="1:5" x14ac:dyDescent="0.3">
      <c r="A91" s="4" t="s">
        <v>9</v>
      </c>
      <c r="B91" s="7">
        <v>0</v>
      </c>
      <c r="C91" s="7">
        <v>0</v>
      </c>
      <c r="D91" s="7">
        <f t="shared" si="4"/>
        <v>0</v>
      </c>
      <c r="E91" s="12" t="str">
        <f t="shared" si="5"/>
        <v>-</v>
      </c>
    </row>
    <row r="92" spans="1:5" x14ac:dyDescent="0.3">
      <c r="A92" s="4" t="s">
        <v>10</v>
      </c>
      <c r="B92" s="7">
        <v>0</v>
      </c>
      <c r="C92" s="7">
        <v>0</v>
      </c>
      <c r="D92" s="7">
        <f t="shared" ref="D92:D156" si="12">SUM(B92:C92)</f>
        <v>0</v>
      </c>
      <c r="E92" s="12" t="str">
        <f t="shared" ref="E92:E156" si="13">IFERROR((B92/D92),"-")</f>
        <v>-</v>
      </c>
    </row>
    <row r="93" spans="1:5" x14ac:dyDescent="0.3">
      <c r="A93" s="4" t="s">
        <v>13</v>
      </c>
      <c r="B93" s="7">
        <v>0</v>
      </c>
      <c r="C93" s="7">
        <v>0</v>
      </c>
      <c r="D93" s="7">
        <f t="shared" si="12"/>
        <v>0</v>
      </c>
      <c r="E93" s="12" t="str">
        <f t="shared" si="13"/>
        <v>-</v>
      </c>
    </row>
    <row r="94" spans="1:5" x14ac:dyDescent="0.3">
      <c r="A94" s="4" t="s">
        <v>15</v>
      </c>
      <c r="B94" s="7">
        <v>4</v>
      </c>
      <c r="C94" s="7">
        <v>0</v>
      </c>
      <c r="D94" s="7">
        <f t="shared" si="12"/>
        <v>4</v>
      </c>
      <c r="E94" s="12">
        <f t="shared" si="13"/>
        <v>1</v>
      </c>
    </row>
    <row r="95" spans="1:5" x14ac:dyDescent="0.3">
      <c r="A95" s="4" t="s">
        <v>7</v>
      </c>
      <c r="B95" s="7">
        <v>1</v>
      </c>
      <c r="C95" s="7">
        <v>0</v>
      </c>
      <c r="D95" s="7">
        <f t="shared" si="12"/>
        <v>1</v>
      </c>
      <c r="E95" s="12">
        <f t="shared" si="13"/>
        <v>1</v>
      </c>
    </row>
    <row r="96" spans="1:5" x14ac:dyDescent="0.3">
      <c r="A96" s="4" t="s">
        <v>14</v>
      </c>
      <c r="B96" s="7">
        <v>1</v>
      </c>
      <c r="C96" s="7">
        <v>0</v>
      </c>
      <c r="D96" s="7">
        <f t="shared" si="12"/>
        <v>1</v>
      </c>
      <c r="E96" s="12">
        <f t="shared" si="13"/>
        <v>1</v>
      </c>
    </row>
    <row r="97" spans="1:5" x14ac:dyDescent="0.3">
      <c r="A97" s="9" t="s">
        <v>59</v>
      </c>
      <c r="B97" s="10">
        <f>SUM(B98:B106)</f>
        <v>5</v>
      </c>
      <c r="C97" s="10">
        <f t="shared" ref="C97" si="14">SUM(C98:C106)</f>
        <v>0</v>
      </c>
      <c r="D97" s="10">
        <f t="shared" si="12"/>
        <v>5</v>
      </c>
      <c r="E97" s="11">
        <f t="shared" si="13"/>
        <v>1</v>
      </c>
    </row>
    <row r="98" spans="1:5" x14ac:dyDescent="0.3">
      <c r="A98" s="4" t="s">
        <v>12</v>
      </c>
      <c r="B98" s="7">
        <v>0</v>
      </c>
      <c r="C98" s="7">
        <v>0</v>
      </c>
      <c r="D98" s="7">
        <f t="shared" si="12"/>
        <v>0</v>
      </c>
      <c r="E98" s="12" t="str">
        <f t="shared" si="13"/>
        <v>-</v>
      </c>
    </row>
    <row r="99" spans="1:5" x14ac:dyDescent="0.3">
      <c r="A99" s="4" t="s">
        <v>11</v>
      </c>
      <c r="B99" s="7">
        <v>1</v>
      </c>
      <c r="C99" s="7">
        <v>0</v>
      </c>
      <c r="D99" s="7">
        <f t="shared" si="12"/>
        <v>1</v>
      </c>
      <c r="E99" s="12">
        <f t="shared" si="13"/>
        <v>1</v>
      </c>
    </row>
    <row r="100" spans="1:5" x14ac:dyDescent="0.3">
      <c r="A100" s="4" t="s">
        <v>41</v>
      </c>
      <c r="B100" s="7">
        <v>0</v>
      </c>
      <c r="C100" s="7">
        <v>0</v>
      </c>
      <c r="D100" s="7">
        <f t="shared" si="12"/>
        <v>0</v>
      </c>
      <c r="E100" s="12" t="str">
        <f t="shared" si="13"/>
        <v>-</v>
      </c>
    </row>
    <row r="101" spans="1:5" x14ac:dyDescent="0.3">
      <c r="A101" s="4" t="s">
        <v>9</v>
      </c>
      <c r="B101" s="7">
        <v>0</v>
      </c>
      <c r="C101" s="7">
        <v>0</v>
      </c>
      <c r="D101" s="7">
        <f t="shared" si="12"/>
        <v>0</v>
      </c>
      <c r="E101" s="12" t="str">
        <f t="shared" si="13"/>
        <v>-</v>
      </c>
    </row>
    <row r="102" spans="1:5" x14ac:dyDescent="0.3">
      <c r="A102" s="4" t="s">
        <v>10</v>
      </c>
      <c r="B102" s="7">
        <v>0</v>
      </c>
      <c r="C102" s="7">
        <v>0</v>
      </c>
      <c r="D102" s="7">
        <f t="shared" si="12"/>
        <v>0</v>
      </c>
      <c r="E102" s="12" t="str">
        <f t="shared" si="13"/>
        <v>-</v>
      </c>
    </row>
    <row r="103" spans="1:5" x14ac:dyDescent="0.3">
      <c r="A103" s="4" t="s">
        <v>13</v>
      </c>
      <c r="B103" s="7">
        <v>0</v>
      </c>
      <c r="C103" s="7">
        <v>0</v>
      </c>
      <c r="D103" s="7">
        <f t="shared" si="12"/>
        <v>0</v>
      </c>
      <c r="E103" s="12" t="str">
        <f t="shared" si="13"/>
        <v>-</v>
      </c>
    </row>
    <row r="104" spans="1:5" x14ac:dyDescent="0.3">
      <c r="A104" s="4" t="s">
        <v>15</v>
      </c>
      <c r="B104" s="7">
        <v>4</v>
      </c>
      <c r="C104" s="7">
        <v>0</v>
      </c>
      <c r="D104" s="7">
        <f t="shared" si="12"/>
        <v>4</v>
      </c>
      <c r="E104" s="12">
        <f t="shared" si="13"/>
        <v>1</v>
      </c>
    </row>
    <row r="105" spans="1:5" x14ac:dyDescent="0.3">
      <c r="A105" s="4" t="s">
        <v>7</v>
      </c>
      <c r="B105" s="7">
        <v>0</v>
      </c>
      <c r="C105" s="7">
        <v>0</v>
      </c>
      <c r="D105" s="7">
        <f t="shared" si="12"/>
        <v>0</v>
      </c>
      <c r="E105" s="12" t="str">
        <f t="shared" si="13"/>
        <v>-</v>
      </c>
    </row>
    <row r="106" spans="1:5" x14ac:dyDescent="0.3">
      <c r="A106" s="4" t="s">
        <v>14</v>
      </c>
      <c r="B106" s="7">
        <v>0</v>
      </c>
      <c r="C106" s="7">
        <v>0</v>
      </c>
      <c r="D106" s="7">
        <f t="shared" si="12"/>
        <v>0</v>
      </c>
      <c r="E106" s="12" t="str">
        <f t="shared" si="13"/>
        <v>-</v>
      </c>
    </row>
    <row r="107" spans="1:5" x14ac:dyDescent="0.3">
      <c r="A107" s="9" t="s">
        <v>60</v>
      </c>
      <c r="B107" s="10">
        <f>SUM(B108:B116)</f>
        <v>12</v>
      </c>
      <c r="C107" s="10">
        <f t="shared" ref="C107" si="15">SUM(C108:C116)</f>
        <v>1</v>
      </c>
      <c r="D107" s="10">
        <f t="shared" si="12"/>
        <v>13</v>
      </c>
      <c r="E107" s="11">
        <f t="shared" si="13"/>
        <v>0.92307692307692313</v>
      </c>
    </row>
    <row r="108" spans="1:5" x14ac:dyDescent="0.3">
      <c r="A108" s="4" t="s">
        <v>12</v>
      </c>
      <c r="B108" s="7">
        <v>0</v>
      </c>
      <c r="C108" s="7">
        <v>0</v>
      </c>
      <c r="D108" s="7">
        <f t="shared" si="12"/>
        <v>0</v>
      </c>
      <c r="E108" s="12" t="str">
        <f t="shared" si="13"/>
        <v>-</v>
      </c>
    </row>
    <row r="109" spans="1:5" x14ac:dyDescent="0.3">
      <c r="A109" s="4" t="s">
        <v>11</v>
      </c>
      <c r="B109" s="7">
        <v>0</v>
      </c>
      <c r="C109" s="7">
        <v>0</v>
      </c>
      <c r="D109" s="7">
        <f t="shared" si="12"/>
        <v>0</v>
      </c>
      <c r="E109" s="12" t="str">
        <f t="shared" si="13"/>
        <v>-</v>
      </c>
    </row>
    <row r="110" spans="1:5" x14ac:dyDescent="0.3">
      <c r="A110" s="4" t="s">
        <v>41</v>
      </c>
      <c r="B110" s="7">
        <v>0</v>
      </c>
      <c r="C110" s="7">
        <v>0</v>
      </c>
      <c r="D110" s="7">
        <f t="shared" si="12"/>
        <v>0</v>
      </c>
      <c r="E110" s="12" t="str">
        <f t="shared" si="13"/>
        <v>-</v>
      </c>
    </row>
    <row r="111" spans="1:5" x14ac:dyDescent="0.3">
      <c r="A111" s="4" t="s">
        <v>9</v>
      </c>
      <c r="B111" s="7">
        <v>0</v>
      </c>
      <c r="C111" s="7">
        <v>0</v>
      </c>
      <c r="D111" s="7">
        <f t="shared" si="12"/>
        <v>0</v>
      </c>
      <c r="E111" s="12" t="str">
        <f t="shared" si="13"/>
        <v>-</v>
      </c>
    </row>
    <row r="112" spans="1:5" x14ac:dyDescent="0.3">
      <c r="A112" s="4" t="s">
        <v>10</v>
      </c>
      <c r="B112" s="7">
        <v>6</v>
      </c>
      <c r="C112" s="7">
        <v>0</v>
      </c>
      <c r="D112" s="7">
        <f t="shared" si="12"/>
        <v>6</v>
      </c>
      <c r="E112" s="12">
        <f t="shared" si="13"/>
        <v>1</v>
      </c>
    </row>
    <row r="113" spans="1:5" x14ac:dyDescent="0.3">
      <c r="A113" s="4" t="s">
        <v>13</v>
      </c>
      <c r="B113" s="7">
        <v>0</v>
      </c>
      <c r="C113" s="7">
        <v>0</v>
      </c>
      <c r="D113" s="7">
        <f t="shared" si="12"/>
        <v>0</v>
      </c>
      <c r="E113" s="12" t="str">
        <f t="shared" si="13"/>
        <v>-</v>
      </c>
    </row>
    <row r="114" spans="1:5" x14ac:dyDescent="0.3">
      <c r="A114" s="4" t="s">
        <v>15</v>
      </c>
      <c r="B114" s="7">
        <v>3</v>
      </c>
      <c r="C114" s="7">
        <v>1</v>
      </c>
      <c r="D114" s="7">
        <f t="shared" si="12"/>
        <v>4</v>
      </c>
      <c r="E114" s="12">
        <f t="shared" si="13"/>
        <v>0.75</v>
      </c>
    </row>
    <row r="115" spans="1:5" x14ac:dyDescent="0.3">
      <c r="A115" s="4" t="s">
        <v>7</v>
      </c>
      <c r="B115" s="7">
        <v>1</v>
      </c>
      <c r="C115" s="7">
        <v>0</v>
      </c>
      <c r="D115" s="7">
        <f t="shared" si="12"/>
        <v>1</v>
      </c>
      <c r="E115" s="12">
        <f t="shared" si="13"/>
        <v>1</v>
      </c>
    </row>
    <row r="116" spans="1:5" x14ac:dyDescent="0.3">
      <c r="A116" s="4" t="s">
        <v>14</v>
      </c>
      <c r="B116" s="7">
        <v>2</v>
      </c>
      <c r="C116" s="7">
        <v>0</v>
      </c>
      <c r="D116" s="7">
        <f t="shared" si="12"/>
        <v>2</v>
      </c>
      <c r="E116" s="12">
        <f t="shared" si="13"/>
        <v>1</v>
      </c>
    </row>
    <row r="117" spans="1:5" x14ac:dyDescent="0.3">
      <c r="A117" s="9" t="s">
        <v>61</v>
      </c>
      <c r="B117" s="10">
        <f>SUM(B118:B126)</f>
        <v>29</v>
      </c>
      <c r="C117" s="10">
        <f t="shared" ref="C117" si="16">SUM(C118:C126)</f>
        <v>1</v>
      </c>
      <c r="D117" s="10">
        <f t="shared" si="12"/>
        <v>30</v>
      </c>
      <c r="E117" s="11">
        <f t="shared" si="13"/>
        <v>0.96666666666666667</v>
      </c>
    </row>
    <row r="118" spans="1:5" x14ac:dyDescent="0.3">
      <c r="A118" s="4" t="s">
        <v>12</v>
      </c>
      <c r="B118" s="7">
        <v>0</v>
      </c>
      <c r="C118" s="7">
        <v>0</v>
      </c>
      <c r="D118" s="7">
        <f t="shared" si="12"/>
        <v>0</v>
      </c>
      <c r="E118" s="12" t="str">
        <f t="shared" si="13"/>
        <v>-</v>
      </c>
    </row>
    <row r="119" spans="1:5" x14ac:dyDescent="0.3">
      <c r="A119" s="4" t="s">
        <v>11</v>
      </c>
      <c r="B119" s="7">
        <v>6</v>
      </c>
      <c r="C119" s="7">
        <v>0</v>
      </c>
      <c r="D119" s="7">
        <f t="shared" si="12"/>
        <v>6</v>
      </c>
      <c r="E119" s="12">
        <f t="shared" si="13"/>
        <v>1</v>
      </c>
    </row>
    <row r="120" spans="1:5" x14ac:dyDescent="0.3">
      <c r="A120" s="4" t="s">
        <v>41</v>
      </c>
      <c r="B120" s="7">
        <v>0</v>
      </c>
      <c r="C120" s="7">
        <v>0</v>
      </c>
      <c r="D120" s="7">
        <f t="shared" si="12"/>
        <v>0</v>
      </c>
      <c r="E120" s="12" t="str">
        <f t="shared" si="13"/>
        <v>-</v>
      </c>
    </row>
    <row r="121" spans="1:5" x14ac:dyDescent="0.3">
      <c r="A121" s="4" t="s">
        <v>9</v>
      </c>
      <c r="B121" s="7">
        <v>0</v>
      </c>
      <c r="C121" s="7">
        <v>0</v>
      </c>
      <c r="D121" s="7">
        <f t="shared" si="12"/>
        <v>0</v>
      </c>
      <c r="E121" s="12" t="str">
        <f t="shared" si="13"/>
        <v>-</v>
      </c>
    </row>
    <row r="122" spans="1:5" x14ac:dyDescent="0.3">
      <c r="A122" s="4" t="s">
        <v>10</v>
      </c>
      <c r="B122" s="7">
        <v>1</v>
      </c>
      <c r="C122" s="7">
        <v>0</v>
      </c>
      <c r="D122" s="7">
        <f t="shared" si="12"/>
        <v>1</v>
      </c>
      <c r="E122" s="12">
        <f t="shared" si="13"/>
        <v>1</v>
      </c>
    </row>
    <row r="123" spans="1:5" x14ac:dyDescent="0.3">
      <c r="A123" s="4" t="s">
        <v>13</v>
      </c>
      <c r="B123" s="7">
        <v>0</v>
      </c>
      <c r="C123" s="7">
        <v>0</v>
      </c>
      <c r="D123" s="7">
        <f t="shared" si="12"/>
        <v>0</v>
      </c>
      <c r="E123" s="12" t="str">
        <f t="shared" si="13"/>
        <v>-</v>
      </c>
    </row>
    <row r="124" spans="1:5" x14ac:dyDescent="0.3">
      <c r="A124" s="4" t="s">
        <v>15</v>
      </c>
      <c r="B124" s="7">
        <v>19</v>
      </c>
      <c r="C124" s="7">
        <v>1</v>
      </c>
      <c r="D124" s="7">
        <f t="shared" si="12"/>
        <v>20</v>
      </c>
      <c r="E124" s="12">
        <f t="shared" si="13"/>
        <v>0.95</v>
      </c>
    </row>
    <row r="125" spans="1:5" x14ac:dyDescent="0.3">
      <c r="A125" s="4" t="s">
        <v>7</v>
      </c>
      <c r="B125" s="7">
        <v>2</v>
      </c>
      <c r="C125" s="7">
        <v>0</v>
      </c>
      <c r="D125" s="7">
        <f t="shared" si="12"/>
        <v>2</v>
      </c>
      <c r="E125" s="12">
        <f t="shared" si="13"/>
        <v>1</v>
      </c>
    </row>
    <row r="126" spans="1:5" x14ac:dyDescent="0.3">
      <c r="A126" s="4" t="s">
        <v>14</v>
      </c>
      <c r="B126" s="7">
        <v>1</v>
      </c>
      <c r="C126" s="7">
        <v>0</v>
      </c>
      <c r="D126" s="7">
        <f t="shared" si="12"/>
        <v>1</v>
      </c>
      <c r="E126" s="12">
        <f t="shared" si="13"/>
        <v>1</v>
      </c>
    </row>
    <row r="127" spans="1:5" x14ac:dyDescent="0.3">
      <c r="A127" s="25" t="s">
        <v>65</v>
      </c>
      <c r="B127" s="8" t="s">
        <v>50</v>
      </c>
      <c r="C127" s="8" t="s">
        <v>51</v>
      </c>
      <c r="D127" s="8" t="s">
        <v>35</v>
      </c>
      <c r="E127" s="8" t="s">
        <v>50</v>
      </c>
    </row>
    <row r="128" spans="1:5" x14ac:dyDescent="0.3">
      <c r="A128" s="9" t="s">
        <v>62</v>
      </c>
      <c r="B128" s="10">
        <f>SUM(B129:B137)</f>
        <v>18</v>
      </c>
      <c r="C128" s="10">
        <f t="shared" ref="C128" si="17">SUM(C129:C137)</f>
        <v>1</v>
      </c>
      <c r="D128" s="10">
        <f t="shared" si="12"/>
        <v>19</v>
      </c>
      <c r="E128" s="11">
        <f t="shared" si="13"/>
        <v>0.94736842105263153</v>
      </c>
    </row>
    <row r="129" spans="1:5" x14ac:dyDescent="0.3">
      <c r="A129" s="4" t="s">
        <v>12</v>
      </c>
      <c r="B129" s="7">
        <v>0</v>
      </c>
      <c r="C129" s="7">
        <v>0</v>
      </c>
      <c r="D129" s="7">
        <f t="shared" si="12"/>
        <v>0</v>
      </c>
      <c r="E129" s="12" t="str">
        <f t="shared" si="13"/>
        <v>-</v>
      </c>
    </row>
    <row r="130" spans="1:5" x14ac:dyDescent="0.3">
      <c r="A130" s="4" t="s">
        <v>11</v>
      </c>
      <c r="B130" s="7">
        <v>2</v>
      </c>
      <c r="C130" s="7">
        <v>0</v>
      </c>
      <c r="D130" s="7">
        <f t="shared" si="12"/>
        <v>2</v>
      </c>
      <c r="E130" s="12">
        <f t="shared" si="13"/>
        <v>1</v>
      </c>
    </row>
    <row r="131" spans="1:5" x14ac:dyDescent="0.3">
      <c r="A131" s="4" t="s">
        <v>41</v>
      </c>
      <c r="B131" s="7">
        <v>0</v>
      </c>
      <c r="C131" s="7">
        <v>0</v>
      </c>
      <c r="D131" s="7">
        <f t="shared" si="12"/>
        <v>0</v>
      </c>
      <c r="E131" s="12" t="str">
        <f t="shared" si="13"/>
        <v>-</v>
      </c>
    </row>
    <row r="132" spans="1:5" x14ac:dyDescent="0.3">
      <c r="A132" s="4" t="s">
        <v>9</v>
      </c>
      <c r="B132" s="7">
        <v>0</v>
      </c>
      <c r="C132" s="7">
        <v>0</v>
      </c>
      <c r="D132" s="7">
        <f t="shared" si="12"/>
        <v>0</v>
      </c>
      <c r="E132" s="12" t="str">
        <f t="shared" si="13"/>
        <v>-</v>
      </c>
    </row>
    <row r="133" spans="1:5" x14ac:dyDescent="0.3">
      <c r="A133" s="4" t="s">
        <v>10</v>
      </c>
      <c r="B133" s="7">
        <v>0</v>
      </c>
      <c r="C133" s="7">
        <v>0</v>
      </c>
      <c r="D133" s="7">
        <f t="shared" si="12"/>
        <v>0</v>
      </c>
      <c r="E133" s="12" t="str">
        <f t="shared" si="13"/>
        <v>-</v>
      </c>
    </row>
    <row r="134" spans="1:5" x14ac:dyDescent="0.3">
      <c r="A134" s="4" t="s">
        <v>13</v>
      </c>
      <c r="B134" s="7">
        <v>0</v>
      </c>
      <c r="C134" s="7">
        <v>0</v>
      </c>
      <c r="D134" s="7">
        <f t="shared" si="12"/>
        <v>0</v>
      </c>
      <c r="E134" s="12" t="str">
        <f t="shared" si="13"/>
        <v>-</v>
      </c>
    </row>
    <row r="135" spans="1:5" x14ac:dyDescent="0.3">
      <c r="A135" s="4" t="s">
        <v>15</v>
      </c>
      <c r="B135" s="7">
        <v>16</v>
      </c>
      <c r="C135" s="7">
        <v>1</v>
      </c>
      <c r="D135" s="7">
        <f t="shared" si="12"/>
        <v>17</v>
      </c>
      <c r="E135" s="12">
        <f t="shared" si="13"/>
        <v>0.94117647058823528</v>
      </c>
    </row>
    <row r="136" spans="1:5" x14ac:dyDescent="0.3">
      <c r="A136" s="4" t="s">
        <v>7</v>
      </c>
      <c r="B136" s="7">
        <v>0</v>
      </c>
      <c r="C136" s="7">
        <v>0</v>
      </c>
      <c r="D136" s="7">
        <f t="shared" si="12"/>
        <v>0</v>
      </c>
      <c r="E136" s="12" t="str">
        <f t="shared" si="13"/>
        <v>-</v>
      </c>
    </row>
    <row r="137" spans="1:5" x14ac:dyDescent="0.3">
      <c r="A137" s="4" t="s">
        <v>14</v>
      </c>
      <c r="B137" s="7">
        <v>0</v>
      </c>
      <c r="C137" s="7">
        <v>0</v>
      </c>
      <c r="D137" s="7">
        <f t="shared" si="12"/>
        <v>0</v>
      </c>
      <c r="E137" s="12" t="str">
        <f t="shared" si="13"/>
        <v>-</v>
      </c>
    </row>
    <row r="138" spans="1:5" x14ac:dyDescent="0.3">
      <c r="A138" s="9" t="s">
        <v>63</v>
      </c>
      <c r="B138" s="10">
        <f>SUM(B139:B147)</f>
        <v>5</v>
      </c>
      <c r="C138" s="10">
        <f t="shared" ref="C138" si="18">SUM(C139:C147)</f>
        <v>0</v>
      </c>
      <c r="D138" s="10">
        <f t="shared" si="12"/>
        <v>5</v>
      </c>
      <c r="E138" s="11">
        <f t="shared" si="13"/>
        <v>1</v>
      </c>
    </row>
    <row r="139" spans="1:5" x14ac:dyDescent="0.3">
      <c r="A139" s="4" t="s">
        <v>12</v>
      </c>
      <c r="B139" s="7">
        <v>4</v>
      </c>
      <c r="C139" s="7">
        <v>0</v>
      </c>
      <c r="D139" s="7">
        <f t="shared" si="12"/>
        <v>4</v>
      </c>
      <c r="E139" s="12">
        <f t="shared" si="13"/>
        <v>1</v>
      </c>
    </row>
    <row r="140" spans="1:5" x14ac:dyDescent="0.3">
      <c r="A140" s="4" t="s">
        <v>11</v>
      </c>
      <c r="B140" s="7">
        <v>0</v>
      </c>
      <c r="C140" s="7">
        <v>0</v>
      </c>
      <c r="D140" s="7">
        <f t="shared" si="12"/>
        <v>0</v>
      </c>
      <c r="E140" s="12" t="str">
        <f t="shared" si="13"/>
        <v>-</v>
      </c>
    </row>
    <row r="141" spans="1:5" x14ac:dyDescent="0.3">
      <c r="A141" s="4" t="s">
        <v>41</v>
      </c>
      <c r="B141" s="7">
        <v>0</v>
      </c>
      <c r="C141" s="7">
        <v>0</v>
      </c>
      <c r="D141" s="7">
        <f t="shared" si="12"/>
        <v>0</v>
      </c>
      <c r="E141" s="12" t="str">
        <f t="shared" si="13"/>
        <v>-</v>
      </c>
    </row>
    <row r="142" spans="1:5" x14ac:dyDescent="0.3">
      <c r="A142" s="4" t="s">
        <v>9</v>
      </c>
      <c r="B142" s="7">
        <v>1</v>
      </c>
      <c r="C142" s="7">
        <v>0</v>
      </c>
      <c r="D142" s="7">
        <f t="shared" si="12"/>
        <v>1</v>
      </c>
      <c r="E142" s="12">
        <f t="shared" si="13"/>
        <v>1</v>
      </c>
    </row>
    <row r="143" spans="1:5" x14ac:dyDescent="0.3">
      <c r="A143" s="4" t="s">
        <v>10</v>
      </c>
      <c r="B143" s="7">
        <v>0</v>
      </c>
      <c r="C143" s="7">
        <v>0</v>
      </c>
      <c r="D143" s="7">
        <f t="shared" si="12"/>
        <v>0</v>
      </c>
      <c r="E143" s="12" t="str">
        <f t="shared" si="13"/>
        <v>-</v>
      </c>
    </row>
    <row r="144" spans="1:5" x14ac:dyDescent="0.3">
      <c r="A144" s="4" t="s">
        <v>13</v>
      </c>
      <c r="B144" s="7">
        <v>0</v>
      </c>
      <c r="C144" s="7">
        <v>0</v>
      </c>
      <c r="D144" s="7">
        <f t="shared" si="12"/>
        <v>0</v>
      </c>
      <c r="E144" s="12" t="str">
        <f t="shared" si="13"/>
        <v>-</v>
      </c>
    </row>
    <row r="145" spans="1:5" x14ac:dyDescent="0.3">
      <c r="A145" s="4" t="s">
        <v>15</v>
      </c>
      <c r="B145" s="7">
        <v>0</v>
      </c>
      <c r="C145" s="7">
        <v>0</v>
      </c>
      <c r="D145" s="7">
        <f t="shared" si="12"/>
        <v>0</v>
      </c>
      <c r="E145" s="12" t="str">
        <f t="shared" si="13"/>
        <v>-</v>
      </c>
    </row>
    <row r="146" spans="1:5" x14ac:dyDescent="0.3">
      <c r="A146" s="4" t="s">
        <v>7</v>
      </c>
      <c r="B146" s="7">
        <v>0</v>
      </c>
      <c r="C146" s="7">
        <v>0</v>
      </c>
      <c r="D146" s="7">
        <f t="shared" si="12"/>
        <v>0</v>
      </c>
      <c r="E146" s="12" t="str">
        <f t="shared" si="13"/>
        <v>-</v>
      </c>
    </row>
    <row r="147" spans="1:5" x14ac:dyDescent="0.3">
      <c r="A147" s="4" t="s">
        <v>14</v>
      </c>
      <c r="B147" s="7">
        <v>0</v>
      </c>
      <c r="C147" s="7">
        <v>0</v>
      </c>
      <c r="D147" s="7">
        <f t="shared" si="12"/>
        <v>0</v>
      </c>
      <c r="E147" s="12" t="str">
        <f t="shared" si="13"/>
        <v>-</v>
      </c>
    </row>
    <row r="148" spans="1:5" x14ac:dyDescent="0.3">
      <c r="A148" s="9" t="s">
        <v>64</v>
      </c>
      <c r="B148" s="10">
        <f>SUM(B149:B157)</f>
        <v>17</v>
      </c>
      <c r="C148" s="10">
        <f t="shared" ref="C148" si="19">SUM(C149:C157)</f>
        <v>0</v>
      </c>
      <c r="D148" s="10">
        <f t="shared" si="12"/>
        <v>17</v>
      </c>
      <c r="E148" s="11">
        <f t="shared" si="13"/>
        <v>1</v>
      </c>
    </row>
    <row r="149" spans="1:5" x14ac:dyDescent="0.3">
      <c r="A149" s="4" t="s">
        <v>12</v>
      </c>
      <c r="B149" s="7">
        <v>0</v>
      </c>
      <c r="C149" s="7">
        <v>0</v>
      </c>
      <c r="D149" s="7">
        <f t="shared" si="12"/>
        <v>0</v>
      </c>
      <c r="E149" s="12" t="str">
        <f t="shared" si="13"/>
        <v>-</v>
      </c>
    </row>
    <row r="150" spans="1:5" x14ac:dyDescent="0.3">
      <c r="A150" s="4" t="s">
        <v>11</v>
      </c>
      <c r="B150" s="7">
        <v>2</v>
      </c>
      <c r="C150" s="7">
        <v>0</v>
      </c>
      <c r="D150" s="7">
        <f t="shared" si="12"/>
        <v>2</v>
      </c>
      <c r="E150" s="12">
        <f t="shared" si="13"/>
        <v>1</v>
      </c>
    </row>
    <row r="151" spans="1:5" x14ac:dyDescent="0.3">
      <c r="A151" s="4" t="s">
        <v>41</v>
      </c>
      <c r="B151" s="7">
        <v>0</v>
      </c>
      <c r="C151" s="7">
        <v>0</v>
      </c>
      <c r="D151" s="7">
        <f t="shared" si="12"/>
        <v>0</v>
      </c>
      <c r="E151" s="12" t="str">
        <f t="shared" si="13"/>
        <v>-</v>
      </c>
    </row>
    <row r="152" spans="1:5" x14ac:dyDescent="0.3">
      <c r="A152" s="4" t="s">
        <v>9</v>
      </c>
      <c r="B152" s="7">
        <v>0</v>
      </c>
      <c r="C152" s="7">
        <v>0</v>
      </c>
      <c r="D152" s="7">
        <f t="shared" si="12"/>
        <v>0</v>
      </c>
      <c r="E152" s="12" t="str">
        <f t="shared" si="13"/>
        <v>-</v>
      </c>
    </row>
    <row r="153" spans="1:5" x14ac:dyDescent="0.3">
      <c r="A153" s="4" t="s">
        <v>10</v>
      </c>
      <c r="B153" s="7">
        <v>3</v>
      </c>
      <c r="C153" s="7">
        <v>0</v>
      </c>
      <c r="D153" s="7">
        <f t="shared" si="12"/>
        <v>3</v>
      </c>
      <c r="E153" s="12">
        <f t="shared" si="13"/>
        <v>1</v>
      </c>
    </row>
    <row r="154" spans="1:5" x14ac:dyDescent="0.3">
      <c r="A154" s="4" t="s">
        <v>13</v>
      </c>
      <c r="B154" s="7">
        <v>0</v>
      </c>
      <c r="C154" s="7">
        <v>0</v>
      </c>
      <c r="D154" s="7">
        <f t="shared" si="12"/>
        <v>0</v>
      </c>
      <c r="E154" s="12" t="str">
        <f t="shared" si="13"/>
        <v>-</v>
      </c>
    </row>
    <row r="155" spans="1:5" x14ac:dyDescent="0.3">
      <c r="A155" s="4" t="s">
        <v>15</v>
      </c>
      <c r="B155" s="7">
        <v>12</v>
      </c>
      <c r="C155" s="7">
        <v>0</v>
      </c>
      <c r="D155" s="7">
        <f t="shared" si="12"/>
        <v>12</v>
      </c>
      <c r="E155" s="12">
        <f t="shared" si="13"/>
        <v>1</v>
      </c>
    </row>
    <row r="156" spans="1:5" x14ac:dyDescent="0.3">
      <c r="A156" s="4" t="s">
        <v>7</v>
      </c>
      <c r="B156" s="7">
        <v>0</v>
      </c>
      <c r="C156" s="7">
        <v>0</v>
      </c>
      <c r="D156" s="7">
        <f t="shared" si="12"/>
        <v>0</v>
      </c>
      <c r="E156" s="12" t="str">
        <f t="shared" si="13"/>
        <v>-</v>
      </c>
    </row>
    <row r="157" spans="1:5" x14ac:dyDescent="0.3">
      <c r="A157" s="4" t="s">
        <v>14</v>
      </c>
      <c r="B157" s="7">
        <v>0</v>
      </c>
      <c r="C157" s="7">
        <v>0</v>
      </c>
      <c r="D157" s="7">
        <f t="shared" ref="D157:D168" si="20">SUM(B157:C157)</f>
        <v>0</v>
      </c>
      <c r="E157" s="12" t="str">
        <f t="shared" ref="E157:E168" si="21">IFERROR((B157/D157),"-")</f>
        <v>-</v>
      </c>
    </row>
    <row r="158" spans="1:5" x14ac:dyDescent="0.3">
      <c r="A158" s="9" t="s">
        <v>84</v>
      </c>
      <c r="B158" s="10">
        <f>SUM(B159:B167)</f>
        <v>62</v>
      </c>
      <c r="C158" s="10">
        <f t="shared" ref="C158" si="22">SUM(C159:C167)</f>
        <v>2</v>
      </c>
      <c r="D158" s="10">
        <f t="shared" si="20"/>
        <v>64</v>
      </c>
      <c r="E158" s="11">
        <f t="shared" si="21"/>
        <v>0.96875</v>
      </c>
    </row>
    <row r="159" spans="1:5" x14ac:dyDescent="0.3">
      <c r="A159" s="4" t="s">
        <v>12</v>
      </c>
      <c r="B159" s="7">
        <v>1</v>
      </c>
      <c r="C159" s="7">
        <v>0</v>
      </c>
      <c r="D159" s="7">
        <f t="shared" si="20"/>
        <v>1</v>
      </c>
      <c r="E159" s="12">
        <f t="shared" si="21"/>
        <v>1</v>
      </c>
    </row>
    <row r="160" spans="1:5" x14ac:dyDescent="0.3">
      <c r="A160" s="4" t="s">
        <v>11</v>
      </c>
      <c r="B160" s="7">
        <v>7</v>
      </c>
      <c r="C160" s="7">
        <v>0</v>
      </c>
      <c r="D160" s="7">
        <f t="shared" si="20"/>
        <v>7</v>
      </c>
      <c r="E160" s="12">
        <f t="shared" si="21"/>
        <v>1</v>
      </c>
    </row>
    <row r="161" spans="1:5" x14ac:dyDescent="0.3">
      <c r="A161" s="4" t="s">
        <v>41</v>
      </c>
      <c r="B161" s="7">
        <v>0</v>
      </c>
      <c r="C161" s="7">
        <v>0</v>
      </c>
      <c r="D161" s="7">
        <f t="shared" si="20"/>
        <v>0</v>
      </c>
      <c r="E161" s="12" t="str">
        <f t="shared" si="21"/>
        <v>-</v>
      </c>
    </row>
    <row r="162" spans="1:5" x14ac:dyDescent="0.3">
      <c r="A162" s="4" t="s">
        <v>9</v>
      </c>
      <c r="B162" s="7">
        <v>0</v>
      </c>
      <c r="C162" s="7">
        <v>0</v>
      </c>
      <c r="D162" s="7">
        <f t="shared" si="20"/>
        <v>0</v>
      </c>
      <c r="E162" s="12" t="str">
        <f t="shared" si="21"/>
        <v>-</v>
      </c>
    </row>
    <row r="163" spans="1:5" x14ac:dyDescent="0.3">
      <c r="A163" s="4" t="s">
        <v>10</v>
      </c>
      <c r="B163" s="7">
        <v>21</v>
      </c>
      <c r="C163" s="7">
        <v>0</v>
      </c>
      <c r="D163" s="7">
        <f t="shared" si="20"/>
        <v>21</v>
      </c>
      <c r="E163" s="12">
        <f t="shared" si="21"/>
        <v>1</v>
      </c>
    </row>
    <row r="164" spans="1:5" x14ac:dyDescent="0.3">
      <c r="A164" s="4" t="s">
        <v>13</v>
      </c>
      <c r="B164" s="7">
        <v>0</v>
      </c>
      <c r="C164" s="7">
        <v>0</v>
      </c>
      <c r="D164" s="7">
        <f t="shared" si="20"/>
        <v>0</v>
      </c>
      <c r="E164" s="12" t="str">
        <f t="shared" si="21"/>
        <v>-</v>
      </c>
    </row>
    <row r="165" spans="1:5" x14ac:dyDescent="0.3">
      <c r="A165" s="4" t="s">
        <v>15</v>
      </c>
      <c r="B165" s="7">
        <v>22</v>
      </c>
      <c r="C165" s="7">
        <v>2</v>
      </c>
      <c r="D165" s="7">
        <f t="shared" si="20"/>
        <v>24</v>
      </c>
      <c r="E165" s="12">
        <f t="shared" si="21"/>
        <v>0.91666666666666663</v>
      </c>
    </row>
    <row r="166" spans="1:5" x14ac:dyDescent="0.3">
      <c r="A166" s="4" t="s">
        <v>7</v>
      </c>
      <c r="B166" s="7">
        <v>10</v>
      </c>
      <c r="C166" s="7">
        <v>0</v>
      </c>
      <c r="D166" s="7">
        <f t="shared" si="20"/>
        <v>10</v>
      </c>
      <c r="E166" s="12">
        <f t="shared" si="21"/>
        <v>1</v>
      </c>
    </row>
    <row r="167" spans="1:5" x14ac:dyDescent="0.3">
      <c r="A167" s="4" t="s">
        <v>14</v>
      </c>
      <c r="B167" s="7">
        <v>1</v>
      </c>
      <c r="C167" s="7">
        <v>0</v>
      </c>
      <c r="D167" s="7">
        <f t="shared" ref="D167" si="23">SUM(B167:C167)</f>
        <v>1</v>
      </c>
      <c r="E167" s="12">
        <f t="shared" ref="E167" si="24">IFERROR((B167/D167),"-")</f>
        <v>1</v>
      </c>
    </row>
    <row r="168" spans="1:5" x14ac:dyDescent="0.3">
      <c r="A168" s="9" t="s">
        <v>66</v>
      </c>
      <c r="B168" s="10">
        <f>SUM(B148,B138,B128,B117,B107,B97,B87,B76,B66,B56,B46,B35,B25,B158)</f>
        <v>278</v>
      </c>
      <c r="C168" s="10">
        <f>SUM(C148,C138,C128,C117,C107,C97,C87,C76,C66,C56,C46,C35,C25,C158)</f>
        <v>7</v>
      </c>
      <c r="D168" s="10">
        <f t="shared" si="20"/>
        <v>285</v>
      </c>
      <c r="E168" s="11">
        <f t="shared" si="21"/>
        <v>0.9754385964912281</v>
      </c>
    </row>
    <row r="170" spans="1:5" x14ac:dyDescent="0.3">
      <c r="A170" s="25" t="s">
        <v>67</v>
      </c>
      <c r="B170" s="8" t="s">
        <v>50</v>
      </c>
      <c r="C170" s="8" t="s">
        <v>51</v>
      </c>
      <c r="D170" s="8" t="s">
        <v>35</v>
      </c>
      <c r="E170" s="8" t="s">
        <v>50</v>
      </c>
    </row>
    <row r="171" spans="1:5" x14ac:dyDescent="0.3">
      <c r="A171" s="9" t="s">
        <v>4</v>
      </c>
      <c r="B171" s="10">
        <f>SUM(B172:B177)</f>
        <v>48</v>
      </c>
      <c r="C171" s="10">
        <f>SUM(C172:C177)</f>
        <v>0</v>
      </c>
      <c r="D171" s="10">
        <f>SUM(D172:D177)</f>
        <v>48</v>
      </c>
      <c r="E171" s="11">
        <f t="shared" ref="E171:E184" si="25">IFERROR((B171/D171),"-")</f>
        <v>1</v>
      </c>
    </row>
    <row r="172" spans="1:5" x14ac:dyDescent="0.3">
      <c r="A172" s="4" t="s">
        <v>52</v>
      </c>
      <c r="B172" s="7">
        <v>11</v>
      </c>
      <c r="C172" s="7">
        <v>0</v>
      </c>
      <c r="D172" s="7">
        <f t="shared" ref="D172:D176" si="26">SUM(B172:C172)</f>
        <v>11</v>
      </c>
      <c r="E172" s="12">
        <f t="shared" ref="E172:E176" si="27">IFERROR((B172/D172),"-")</f>
        <v>1</v>
      </c>
    </row>
    <row r="173" spans="1:5" x14ac:dyDescent="0.3">
      <c r="A173" s="4" t="s">
        <v>54</v>
      </c>
      <c r="B173" s="7">
        <v>1</v>
      </c>
      <c r="C173" s="7">
        <v>0</v>
      </c>
      <c r="D173" s="7">
        <f t="shared" si="26"/>
        <v>1</v>
      </c>
      <c r="E173" s="12">
        <f t="shared" si="27"/>
        <v>1</v>
      </c>
    </row>
    <row r="174" spans="1:5" x14ac:dyDescent="0.3">
      <c r="A174" s="4" t="s">
        <v>55</v>
      </c>
      <c r="B174" s="7">
        <v>5</v>
      </c>
      <c r="C174" s="7">
        <v>0</v>
      </c>
      <c r="D174" s="7">
        <f t="shared" si="26"/>
        <v>5</v>
      </c>
      <c r="E174" s="12">
        <f t="shared" si="27"/>
        <v>1</v>
      </c>
    </row>
    <row r="175" spans="1:5" x14ac:dyDescent="0.3">
      <c r="A175" s="4" t="s">
        <v>56</v>
      </c>
      <c r="B175" s="7">
        <v>7</v>
      </c>
      <c r="C175" s="7">
        <v>0</v>
      </c>
      <c r="D175" s="7">
        <f t="shared" si="26"/>
        <v>7</v>
      </c>
      <c r="E175" s="12">
        <f t="shared" si="27"/>
        <v>1</v>
      </c>
    </row>
    <row r="176" spans="1:5" x14ac:dyDescent="0.3">
      <c r="A176" s="4" t="s">
        <v>57</v>
      </c>
      <c r="B176" s="7">
        <v>2</v>
      </c>
      <c r="C176" s="7">
        <v>0</v>
      </c>
      <c r="D176" s="7">
        <f t="shared" si="26"/>
        <v>2</v>
      </c>
      <c r="E176" s="12">
        <f t="shared" si="27"/>
        <v>1</v>
      </c>
    </row>
    <row r="177" spans="1:5" x14ac:dyDescent="0.3">
      <c r="A177" s="4" t="s">
        <v>84</v>
      </c>
      <c r="B177" s="7">
        <v>22</v>
      </c>
      <c r="C177" s="7">
        <v>0</v>
      </c>
      <c r="D177" s="7">
        <f t="shared" ref="D177" si="28">SUM(B177:C177)</f>
        <v>22</v>
      </c>
      <c r="E177" s="12">
        <f t="shared" ref="E177" si="29">IFERROR((B177/D177),"-")</f>
        <v>1</v>
      </c>
    </row>
    <row r="178" spans="1:5" x14ac:dyDescent="0.3">
      <c r="A178" s="9" t="s">
        <v>5</v>
      </c>
      <c r="B178" s="10">
        <f>SUM(B179:B183)</f>
        <v>28</v>
      </c>
      <c r="C178" s="10">
        <f>SUM(C179:C183)</f>
        <v>0</v>
      </c>
      <c r="D178" s="10">
        <f>SUM(D179:D183)</f>
        <v>28</v>
      </c>
      <c r="E178" s="11">
        <f>IFERROR((B178/D178),"-")</f>
        <v>1</v>
      </c>
    </row>
    <row r="179" spans="1:5" x14ac:dyDescent="0.3">
      <c r="A179" s="4" t="s">
        <v>60</v>
      </c>
      <c r="B179" s="7">
        <v>7</v>
      </c>
      <c r="C179" s="7">
        <v>0</v>
      </c>
      <c r="D179" s="7">
        <f>SUM(B179:C179)</f>
        <v>7</v>
      </c>
      <c r="E179" s="12">
        <f>IFERROR((B179/D179),"-")</f>
        <v>1</v>
      </c>
    </row>
    <row r="180" spans="1:5" x14ac:dyDescent="0.3">
      <c r="A180" s="4" t="s">
        <v>61</v>
      </c>
      <c r="B180" s="7">
        <v>6</v>
      </c>
      <c r="C180" s="7">
        <v>0</v>
      </c>
      <c r="D180" s="7">
        <f>SUM(B180:C180)</f>
        <v>6</v>
      </c>
      <c r="E180" s="12">
        <f>IFERROR((B180/D180),"-")</f>
        <v>1</v>
      </c>
    </row>
    <row r="181" spans="1:5" x14ac:dyDescent="0.3">
      <c r="A181" s="4" t="s">
        <v>62</v>
      </c>
      <c r="B181" s="7">
        <v>1</v>
      </c>
      <c r="C181" s="7">
        <v>0</v>
      </c>
      <c r="D181" s="7">
        <f>SUM(B181:C181)</f>
        <v>1</v>
      </c>
      <c r="E181" s="12">
        <f>IFERROR((B181/D181),"-")</f>
        <v>1</v>
      </c>
    </row>
    <row r="182" spans="1:5" x14ac:dyDescent="0.3">
      <c r="A182" s="4" t="s">
        <v>64</v>
      </c>
      <c r="B182" s="7">
        <v>2</v>
      </c>
      <c r="C182" s="7">
        <v>0</v>
      </c>
      <c r="D182" s="7">
        <f>SUM(B182:C182)</f>
        <v>2</v>
      </c>
      <c r="E182" s="12">
        <f>IFERROR((B182/D182),"-")</f>
        <v>1</v>
      </c>
    </row>
    <row r="183" spans="1:5" x14ac:dyDescent="0.3">
      <c r="A183" s="4" t="s">
        <v>84</v>
      </c>
      <c r="B183" s="7">
        <v>12</v>
      </c>
      <c r="C183" s="7">
        <v>0</v>
      </c>
      <c r="D183" s="7">
        <f>SUM(B183:C183)</f>
        <v>12</v>
      </c>
      <c r="E183" s="12">
        <f t="shared" si="25"/>
        <v>1</v>
      </c>
    </row>
    <row r="184" spans="1:5" x14ac:dyDescent="0.3">
      <c r="A184" s="9" t="s">
        <v>35</v>
      </c>
      <c r="B184" s="10">
        <f>SUM(B171,B178)</f>
        <v>76</v>
      </c>
      <c r="C184" s="10">
        <f>SUM(C171,C178)</f>
        <v>0</v>
      </c>
      <c r="D184" s="10">
        <f>SUM(D171,D178)</f>
        <v>76</v>
      </c>
      <c r="E184" s="11">
        <f t="shared" si="25"/>
        <v>1</v>
      </c>
    </row>
    <row r="186" spans="1:5" x14ac:dyDescent="0.3">
      <c r="A186" s="25" t="s">
        <v>68</v>
      </c>
      <c r="B186" s="8" t="s">
        <v>50</v>
      </c>
      <c r="C186" s="8" t="s">
        <v>51</v>
      </c>
      <c r="D186" s="8" t="s">
        <v>35</v>
      </c>
      <c r="E186" s="8" t="s">
        <v>50</v>
      </c>
    </row>
    <row r="187" spans="1:5" x14ac:dyDescent="0.3">
      <c r="A187" s="14" t="s">
        <v>4</v>
      </c>
      <c r="B187" s="15">
        <f>SUM(B188,B198,B219,B229,B239,B250,B209)</f>
        <v>48</v>
      </c>
      <c r="C187" s="15">
        <f>SUM(C188,C198,C219,C229,C250,C209)</f>
        <v>0</v>
      </c>
      <c r="D187" s="15">
        <f>SUM(D188,D198,D219,D229,D250,D209,D239)</f>
        <v>48</v>
      </c>
      <c r="E187" s="12">
        <f t="shared" ref="E187" si="30">IFERROR((B187/D187),"-")</f>
        <v>1</v>
      </c>
    </row>
    <row r="188" spans="1:5" x14ac:dyDescent="0.3">
      <c r="A188" s="16" t="s">
        <v>52</v>
      </c>
      <c r="B188" s="10">
        <f>SUM(B189:B197)</f>
        <v>11</v>
      </c>
      <c r="C188" s="10">
        <f>SUM(C189:C197)</f>
        <v>0</v>
      </c>
      <c r="D188" s="10">
        <f t="shared" ref="D188:D284" si="31">SUM(B188:C188)</f>
        <v>11</v>
      </c>
      <c r="E188" s="11">
        <f t="shared" ref="E188:E284" si="32">IFERROR((B188/D188),"-")</f>
        <v>1</v>
      </c>
    </row>
    <row r="189" spans="1:5" x14ac:dyDescent="0.3">
      <c r="A189" s="6" t="s">
        <v>12</v>
      </c>
      <c r="B189" s="7">
        <v>0</v>
      </c>
      <c r="C189" s="7">
        <v>0</v>
      </c>
      <c r="D189" s="7">
        <f>SUM(B189:C189)</f>
        <v>0</v>
      </c>
      <c r="E189" s="12" t="str">
        <f t="shared" si="32"/>
        <v>-</v>
      </c>
    </row>
    <row r="190" spans="1:5" x14ac:dyDescent="0.3">
      <c r="A190" s="6" t="s">
        <v>11</v>
      </c>
      <c r="B190" s="7">
        <v>0</v>
      </c>
      <c r="C190" s="7">
        <v>0</v>
      </c>
      <c r="D190" s="7">
        <f t="shared" si="31"/>
        <v>0</v>
      </c>
      <c r="E190" s="12" t="str">
        <f t="shared" si="32"/>
        <v>-</v>
      </c>
    </row>
    <row r="191" spans="1:5" x14ac:dyDescent="0.3">
      <c r="A191" s="6" t="s">
        <v>41</v>
      </c>
      <c r="B191" s="7">
        <v>0</v>
      </c>
      <c r="C191" s="7">
        <v>0</v>
      </c>
      <c r="D191" s="7">
        <f t="shared" si="31"/>
        <v>0</v>
      </c>
      <c r="E191" s="12" t="str">
        <f t="shared" si="32"/>
        <v>-</v>
      </c>
    </row>
    <row r="192" spans="1:5" x14ac:dyDescent="0.3">
      <c r="A192" s="6" t="s">
        <v>9</v>
      </c>
      <c r="B192" s="7">
        <v>0</v>
      </c>
      <c r="C192" s="7">
        <v>0</v>
      </c>
      <c r="D192" s="7">
        <f t="shared" si="31"/>
        <v>0</v>
      </c>
      <c r="E192" s="12" t="str">
        <f t="shared" si="32"/>
        <v>-</v>
      </c>
    </row>
    <row r="193" spans="1:5" x14ac:dyDescent="0.3">
      <c r="A193" s="6" t="s">
        <v>10</v>
      </c>
      <c r="B193" s="7">
        <v>0</v>
      </c>
      <c r="C193" s="7">
        <v>0</v>
      </c>
      <c r="D193" s="7">
        <f t="shared" si="31"/>
        <v>0</v>
      </c>
      <c r="E193" s="12" t="str">
        <f t="shared" si="32"/>
        <v>-</v>
      </c>
    </row>
    <row r="194" spans="1:5" x14ac:dyDescent="0.3">
      <c r="A194" s="6" t="s">
        <v>13</v>
      </c>
      <c r="B194" s="7">
        <v>0</v>
      </c>
      <c r="C194" s="7">
        <v>0</v>
      </c>
      <c r="D194" s="7">
        <f t="shared" si="31"/>
        <v>0</v>
      </c>
      <c r="E194" s="12" t="str">
        <f t="shared" si="32"/>
        <v>-</v>
      </c>
    </row>
    <row r="195" spans="1:5" x14ac:dyDescent="0.3">
      <c r="A195" s="6" t="s">
        <v>15</v>
      </c>
      <c r="B195" s="7">
        <v>10</v>
      </c>
      <c r="C195" s="7">
        <v>0</v>
      </c>
      <c r="D195" s="7">
        <f t="shared" si="31"/>
        <v>10</v>
      </c>
      <c r="E195" s="12">
        <f t="shared" si="32"/>
        <v>1</v>
      </c>
    </row>
    <row r="196" spans="1:5" x14ac:dyDescent="0.3">
      <c r="A196" s="6" t="s">
        <v>7</v>
      </c>
      <c r="B196" s="7">
        <v>0</v>
      </c>
      <c r="C196" s="7">
        <v>0</v>
      </c>
      <c r="D196" s="7">
        <f t="shared" si="31"/>
        <v>0</v>
      </c>
      <c r="E196" s="12" t="str">
        <f t="shared" si="32"/>
        <v>-</v>
      </c>
    </row>
    <row r="197" spans="1:5" x14ac:dyDescent="0.3">
      <c r="A197" s="6" t="s">
        <v>14</v>
      </c>
      <c r="B197" s="7">
        <v>1</v>
      </c>
      <c r="C197" s="7">
        <v>0</v>
      </c>
      <c r="D197" s="7">
        <f t="shared" si="31"/>
        <v>1</v>
      </c>
      <c r="E197" s="12">
        <f t="shared" si="32"/>
        <v>1</v>
      </c>
    </row>
    <row r="198" spans="1:5" x14ac:dyDescent="0.3">
      <c r="A198" s="16" t="s">
        <v>53</v>
      </c>
      <c r="B198" s="10">
        <f>SUM(B199:B207)</f>
        <v>0</v>
      </c>
      <c r="C198" s="10">
        <f>SUM(C199:C207)</f>
        <v>0</v>
      </c>
      <c r="D198" s="10">
        <f t="shared" si="31"/>
        <v>0</v>
      </c>
      <c r="E198" s="11" t="str">
        <f t="shared" si="32"/>
        <v>-</v>
      </c>
    </row>
    <row r="199" spans="1:5" x14ac:dyDescent="0.3">
      <c r="A199" s="6" t="s">
        <v>12</v>
      </c>
      <c r="B199" s="7">
        <v>0</v>
      </c>
      <c r="C199" s="7">
        <v>0</v>
      </c>
      <c r="D199" s="7">
        <f t="shared" si="31"/>
        <v>0</v>
      </c>
      <c r="E199" s="12" t="str">
        <f t="shared" si="32"/>
        <v>-</v>
      </c>
    </row>
    <row r="200" spans="1:5" x14ac:dyDescent="0.3">
      <c r="A200" s="6" t="s">
        <v>11</v>
      </c>
      <c r="B200" s="7">
        <v>0</v>
      </c>
      <c r="C200" s="7">
        <v>0</v>
      </c>
      <c r="D200" s="7">
        <f t="shared" si="31"/>
        <v>0</v>
      </c>
      <c r="E200" s="12" t="str">
        <f t="shared" si="32"/>
        <v>-</v>
      </c>
    </row>
    <row r="201" spans="1:5" x14ac:dyDescent="0.3">
      <c r="A201" s="6" t="s">
        <v>41</v>
      </c>
      <c r="B201" s="7">
        <v>0</v>
      </c>
      <c r="C201" s="7">
        <v>0</v>
      </c>
      <c r="D201" s="7">
        <f t="shared" si="31"/>
        <v>0</v>
      </c>
      <c r="E201" s="12" t="str">
        <f t="shared" si="32"/>
        <v>-</v>
      </c>
    </row>
    <row r="202" spans="1:5" x14ac:dyDescent="0.3">
      <c r="A202" s="6" t="s">
        <v>9</v>
      </c>
      <c r="B202" s="7">
        <v>0</v>
      </c>
      <c r="C202" s="7">
        <v>0</v>
      </c>
      <c r="D202" s="7">
        <f t="shared" si="31"/>
        <v>0</v>
      </c>
      <c r="E202" s="12" t="str">
        <f t="shared" si="32"/>
        <v>-</v>
      </c>
    </row>
    <row r="203" spans="1:5" x14ac:dyDescent="0.3">
      <c r="A203" s="6" t="s">
        <v>10</v>
      </c>
      <c r="B203" s="7">
        <v>0</v>
      </c>
      <c r="C203" s="7">
        <v>0</v>
      </c>
      <c r="D203" s="7">
        <f t="shared" si="31"/>
        <v>0</v>
      </c>
      <c r="E203" s="12" t="str">
        <f t="shared" si="32"/>
        <v>-</v>
      </c>
    </row>
    <row r="204" spans="1:5" x14ac:dyDescent="0.3">
      <c r="A204" s="6" t="s">
        <v>13</v>
      </c>
      <c r="B204" s="7">
        <v>0</v>
      </c>
      <c r="C204" s="7">
        <v>0</v>
      </c>
      <c r="D204" s="7">
        <f t="shared" si="31"/>
        <v>0</v>
      </c>
      <c r="E204" s="12" t="str">
        <f t="shared" si="32"/>
        <v>-</v>
      </c>
    </row>
    <row r="205" spans="1:5" x14ac:dyDescent="0.3">
      <c r="A205" s="6" t="s">
        <v>15</v>
      </c>
      <c r="B205" s="7">
        <v>0</v>
      </c>
      <c r="C205" s="7">
        <v>0</v>
      </c>
      <c r="D205" s="7">
        <f t="shared" si="31"/>
        <v>0</v>
      </c>
      <c r="E205" s="12" t="str">
        <f t="shared" si="32"/>
        <v>-</v>
      </c>
    </row>
    <row r="206" spans="1:5" x14ac:dyDescent="0.3">
      <c r="A206" s="6" t="s">
        <v>7</v>
      </c>
      <c r="B206" s="7">
        <v>0</v>
      </c>
      <c r="C206" s="7">
        <v>0</v>
      </c>
      <c r="D206" s="7">
        <f t="shared" si="31"/>
        <v>0</v>
      </c>
      <c r="E206" s="12" t="str">
        <f t="shared" si="32"/>
        <v>-</v>
      </c>
    </row>
    <row r="207" spans="1:5" x14ac:dyDescent="0.3">
      <c r="A207" s="6" t="s">
        <v>14</v>
      </c>
      <c r="B207" s="7">
        <v>0</v>
      </c>
      <c r="C207" s="7">
        <v>0</v>
      </c>
      <c r="D207" s="7">
        <f t="shared" si="31"/>
        <v>0</v>
      </c>
      <c r="E207" s="12" t="str">
        <f t="shared" si="32"/>
        <v>-</v>
      </c>
    </row>
    <row r="208" spans="1:5" x14ac:dyDescent="0.3">
      <c r="A208" s="25" t="s">
        <v>68</v>
      </c>
      <c r="B208" s="8" t="s">
        <v>50</v>
      </c>
      <c r="C208" s="8" t="s">
        <v>51</v>
      </c>
      <c r="D208" s="8" t="s">
        <v>35</v>
      </c>
      <c r="E208" s="8" t="s">
        <v>50</v>
      </c>
    </row>
    <row r="209" spans="1:5" x14ac:dyDescent="0.3">
      <c r="A209" s="16" t="s">
        <v>54</v>
      </c>
      <c r="B209" s="10">
        <f>SUM(B210:B218)</f>
        <v>1</v>
      </c>
      <c r="C209" s="10">
        <f>SUM(C210:C218)</f>
        <v>0</v>
      </c>
      <c r="D209" s="10">
        <f t="shared" ref="D209:D218" si="33">SUM(B209:C209)</f>
        <v>1</v>
      </c>
      <c r="E209" s="11">
        <f t="shared" ref="E209:E218" si="34">IFERROR((B209/D209),"-")</f>
        <v>1</v>
      </c>
    </row>
    <row r="210" spans="1:5" x14ac:dyDescent="0.3">
      <c r="A210" s="6" t="s">
        <v>12</v>
      </c>
      <c r="B210" s="7">
        <v>0</v>
      </c>
      <c r="C210" s="7">
        <v>0</v>
      </c>
      <c r="D210" s="7">
        <f t="shared" si="33"/>
        <v>0</v>
      </c>
      <c r="E210" s="12" t="str">
        <f t="shared" si="34"/>
        <v>-</v>
      </c>
    </row>
    <row r="211" spans="1:5" x14ac:dyDescent="0.3">
      <c r="A211" s="6" t="s">
        <v>11</v>
      </c>
      <c r="B211" s="7">
        <v>0</v>
      </c>
      <c r="C211" s="7">
        <v>0</v>
      </c>
      <c r="D211" s="7">
        <f t="shared" si="33"/>
        <v>0</v>
      </c>
      <c r="E211" s="12" t="str">
        <f t="shared" si="34"/>
        <v>-</v>
      </c>
    </row>
    <row r="212" spans="1:5" x14ac:dyDescent="0.3">
      <c r="A212" s="6" t="s">
        <v>41</v>
      </c>
      <c r="B212" s="7">
        <v>0</v>
      </c>
      <c r="C212" s="7">
        <v>0</v>
      </c>
      <c r="D212" s="7">
        <f t="shared" si="33"/>
        <v>0</v>
      </c>
      <c r="E212" s="12" t="str">
        <f t="shared" si="34"/>
        <v>-</v>
      </c>
    </row>
    <row r="213" spans="1:5" x14ac:dyDescent="0.3">
      <c r="A213" s="6" t="s">
        <v>9</v>
      </c>
      <c r="B213" s="7">
        <v>0</v>
      </c>
      <c r="C213" s="7">
        <v>0</v>
      </c>
      <c r="D213" s="7">
        <f t="shared" si="33"/>
        <v>0</v>
      </c>
      <c r="E213" s="12" t="str">
        <f t="shared" si="34"/>
        <v>-</v>
      </c>
    </row>
    <row r="214" spans="1:5" x14ac:dyDescent="0.3">
      <c r="A214" s="6" t="s">
        <v>10</v>
      </c>
      <c r="B214" s="7">
        <v>0</v>
      </c>
      <c r="C214" s="7">
        <v>0</v>
      </c>
      <c r="D214" s="7">
        <f t="shared" si="33"/>
        <v>0</v>
      </c>
      <c r="E214" s="12" t="str">
        <f t="shared" si="34"/>
        <v>-</v>
      </c>
    </row>
    <row r="215" spans="1:5" x14ac:dyDescent="0.3">
      <c r="A215" s="6" t="s">
        <v>13</v>
      </c>
      <c r="B215" s="7">
        <v>0</v>
      </c>
      <c r="C215" s="7">
        <v>0</v>
      </c>
      <c r="D215" s="7">
        <f t="shared" si="33"/>
        <v>0</v>
      </c>
      <c r="E215" s="12" t="str">
        <f t="shared" si="34"/>
        <v>-</v>
      </c>
    </row>
    <row r="216" spans="1:5" x14ac:dyDescent="0.3">
      <c r="A216" s="6" t="s">
        <v>15</v>
      </c>
      <c r="B216" s="7">
        <v>1</v>
      </c>
      <c r="C216" s="7">
        <v>0</v>
      </c>
      <c r="D216" s="7">
        <f t="shared" si="33"/>
        <v>1</v>
      </c>
      <c r="E216" s="12">
        <f t="shared" si="34"/>
        <v>1</v>
      </c>
    </row>
    <row r="217" spans="1:5" x14ac:dyDescent="0.3">
      <c r="A217" s="6" t="s">
        <v>7</v>
      </c>
      <c r="B217" s="7">
        <v>0</v>
      </c>
      <c r="C217" s="7">
        <v>0</v>
      </c>
      <c r="D217" s="7">
        <f t="shared" si="33"/>
        <v>0</v>
      </c>
      <c r="E217" s="12" t="str">
        <f t="shared" si="34"/>
        <v>-</v>
      </c>
    </row>
    <row r="218" spans="1:5" x14ac:dyDescent="0.3">
      <c r="A218" s="6" t="s">
        <v>14</v>
      </c>
      <c r="B218" s="7">
        <v>0</v>
      </c>
      <c r="C218" s="7">
        <v>0</v>
      </c>
      <c r="D218" s="7">
        <f t="shared" si="33"/>
        <v>0</v>
      </c>
      <c r="E218" s="12" t="str">
        <f t="shared" si="34"/>
        <v>-</v>
      </c>
    </row>
    <row r="219" spans="1:5" x14ac:dyDescent="0.3">
      <c r="A219" s="16" t="s">
        <v>55</v>
      </c>
      <c r="B219" s="10">
        <f>SUM(B220:B228)</f>
        <v>5</v>
      </c>
      <c r="C219" s="10">
        <f>SUM(C220:C228)</f>
        <v>0</v>
      </c>
      <c r="D219" s="10">
        <f t="shared" si="31"/>
        <v>5</v>
      </c>
      <c r="E219" s="11">
        <f t="shared" si="32"/>
        <v>1</v>
      </c>
    </row>
    <row r="220" spans="1:5" x14ac:dyDescent="0.3">
      <c r="A220" s="6" t="s">
        <v>12</v>
      </c>
      <c r="B220" s="35">
        <v>0</v>
      </c>
      <c r="C220" s="7">
        <v>0</v>
      </c>
      <c r="D220" s="7">
        <f t="shared" si="31"/>
        <v>0</v>
      </c>
      <c r="E220" s="12" t="str">
        <f t="shared" si="32"/>
        <v>-</v>
      </c>
    </row>
    <row r="221" spans="1:5" x14ac:dyDescent="0.3">
      <c r="A221" s="6" t="s">
        <v>11</v>
      </c>
      <c r="B221" s="35">
        <v>0</v>
      </c>
      <c r="C221" s="7">
        <v>0</v>
      </c>
      <c r="D221" s="7">
        <f t="shared" si="31"/>
        <v>0</v>
      </c>
      <c r="E221" s="12" t="str">
        <f t="shared" si="32"/>
        <v>-</v>
      </c>
    </row>
    <row r="222" spans="1:5" x14ac:dyDescent="0.3">
      <c r="A222" s="6" t="s">
        <v>41</v>
      </c>
      <c r="B222" s="35">
        <v>0</v>
      </c>
      <c r="C222" s="7">
        <v>0</v>
      </c>
      <c r="D222" s="7">
        <f t="shared" si="31"/>
        <v>0</v>
      </c>
      <c r="E222" s="12" t="str">
        <f t="shared" si="32"/>
        <v>-</v>
      </c>
    </row>
    <row r="223" spans="1:5" x14ac:dyDescent="0.3">
      <c r="A223" s="6" t="s">
        <v>9</v>
      </c>
      <c r="B223" s="35">
        <v>0</v>
      </c>
      <c r="C223" s="7">
        <v>0</v>
      </c>
      <c r="D223" s="7">
        <f t="shared" si="31"/>
        <v>0</v>
      </c>
      <c r="E223" s="12" t="str">
        <f t="shared" si="32"/>
        <v>-</v>
      </c>
    </row>
    <row r="224" spans="1:5" x14ac:dyDescent="0.3">
      <c r="A224" s="6" t="s">
        <v>10</v>
      </c>
      <c r="B224" s="35">
        <v>4</v>
      </c>
      <c r="C224" s="7">
        <v>0</v>
      </c>
      <c r="D224" s="7">
        <f t="shared" si="31"/>
        <v>4</v>
      </c>
      <c r="E224" s="12">
        <f t="shared" si="32"/>
        <v>1</v>
      </c>
    </row>
    <row r="225" spans="1:5" x14ac:dyDescent="0.3">
      <c r="A225" s="6" t="s">
        <v>13</v>
      </c>
      <c r="B225" s="35">
        <v>0</v>
      </c>
      <c r="C225" s="7">
        <v>0</v>
      </c>
      <c r="D225" s="7">
        <f t="shared" si="31"/>
        <v>0</v>
      </c>
      <c r="E225" s="12" t="str">
        <f t="shared" si="32"/>
        <v>-</v>
      </c>
    </row>
    <row r="226" spans="1:5" x14ac:dyDescent="0.3">
      <c r="A226" s="6" t="s">
        <v>15</v>
      </c>
      <c r="B226" s="35">
        <v>1</v>
      </c>
      <c r="C226" s="7">
        <v>0</v>
      </c>
      <c r="D226" s="7">
        <f t="shared" si="31"/>
        <v>1</v>
      </c>
      <c r="E226" s="12">
        <f t="shared" si="32"/>
        <v>1</v>
      </c>
    </row>
    <row r="227" spans="1:5" x14ac:dyDescent="0.3">
      <c r="A227" s="6" t="s">
        <v>7</v>
      </c>
      <c r="B227" s="35">
        <v>0</v>
      </c>
      <c r="C227" s="7">
        <v>0</v>
      </c>
      <c r="D227" s="7">
        <f t="shared" si="31"/>
        <v>0</v>
      </c>
      <c r="E227" s="12" t="str">
        <f t="shared" si="32"/>
        <v>-</v>
      </c>
    </row>
    <row r="228" spans="1:5" x14ac:dyDescent="0.3">
      <c r="A228" s="6" t="s">
        <v>14</v>
      </c>
      <c r="B228" s="35">
        <v>0</v>
      </c>
      <c r="C228" s="7">
        <v>0</v>
      </c>
      <c r="D228" s="7">
        <f t="shared" si="31"/>
        <v>0</v>
      </c>
      <c r="E228" s="12" t="str">
        <f t="shared" si="32"/>
        <v>-</v>
      </c>
    </row>
    <row r="229" spans="1:5" x14ac:dyDescent="0.3">
      <c r="A229" s="16" t="s">
        <v>56</v>
      </c>
      <c r="B229" s="10">
        <f>SUM(B230:B238)</f>
        <v>7</v>
      </c>
      <c r="C229" s="10">
        <f>SUM(C230:C238)</f>
        <v>0</v>
      </c>
      <c r="D229" s="10">
        <f t="shared" si="31"/>
        <v>7</v>
      </c>
      <c r="E229" s="11">
        <f t="shared" si="32"/>
        <v>1</v>
      </c>
    </row>
    <row r="230" spans="1:5" x14ac:dyDescent="0.3">
      <c r="A230" s="6" t="s">
        <v>12</v>
      </c>
      <c r="B230" s="7">
        <v>0</v>
      </c>
      <c r="C230" s="7">
        <v>0</v>
      </c>
      <c r="D230" s="7">
        <f t="shared" si="31"/>
        <v>0</v>
      </c>
      <c r="E230" s="12" t="str">
        <f t="shared" si="32"/>
        <v>-</v>
      </c>
    </row>
    <row r="231" spans="1:5" x14ac:dyDescent="0.3">
      <c r="A231" s="6" t="s">
        <v>11</v>
      </c>
      <c r="B231" s="7">
        <v>5</v>
      </c>
      <c r="C231" s="7">
        <v>0</v>
      </c>
      <c r="D231" s="7">
        <f t="shared" si="31"/>
        <v>5</v>
      </c>
      <c r="E231" s="12">
        <f t="shared" si="32"/>
        <v>1</v>
      </c>
    </row>
    <row r="232" spans="1:5" x14ac:dyDescent="0.3">
      <c r="A232" s="6" t="s">
        <v>41</v>
      </c>
      <c r="B232" s="7">
        <v>0</v>
      </c>
      <c r="C232" s="7">
        <v>0</v>
      </c>
      <c r="D232" s="7">
        <f t="shared" si="31"/>
        <v>0</v>
      </c>
      <c r="E232" s="12" t="str">
        <f t="shared" si="32"/>
        <v>-</v>
      </c>
    </row>
    <row r="233" spans="1:5" x14ac:dyDescent="0.3">
      <c r="A233" s="6" t="s">
        <v>9</v>
      </c>
      <c r="B233" s="7">
        <v>0</v>
      </c>
      <c r="C233" s="7">
        <v>0</v>
      </c>
      <c r="D233" s="7">
        <f t="shared" si="31"/>
        <v>0</v>
      </c>
      <c r="E233" s="12" t="str">
        <f t="shared" si="32"/>
        <v>-</v>
      </c>
    </row>
    <row r="234" spans="1:5" x14ac:dyDescent="0.3">
      <c r="A234" s="6" t="s">
        <v>10</v>
      </c>
      <c r="B234" s="7">
        <v>1</v>
      </c>
      <c r="C234" s="7">
        <v>0</v>
      </c>
      <c r="D234" s="7">
        <f t="shared" si="31"/>
        <v>1</v>
      </c>
      <c r="E234" s="12">
        <f t="shared" si="32"/>
        <v>1</v>
      </c>
    </row>
    <row r="235" spans="1:5" x14ac:dyDescent="0.3">
      <c r="A235" s="6" t="s">
        <v>13</v>
      </c>
      <c r="B235" s="7">
        <v>0</v>
      </c>
      <c r="C235" s="7">
        <v>0</v>
      </c>
      <c r="D235" s="7">
        <f t="shared" si="31"/>
        <v>0</v>
      </c>
      <c r="E235" s="12" t="str">
        <f t="shared" si="32"/>
        <v>-</v>
      </c>
    </row>
    <row r="236" spans="1:5" x14ac:dyDescent="0.3">
      <c r="A236" s="6" t="s">
        <v>15</v>
      </c>
      <c r="B236" s="7">
        <v>1</v>
      </c>
      <c r="C236" s="7">
        <v>0</v>
      </c>
      <c r="D236" s="7">
        <f t="shared" si="31"/>
        <v>1</v>
      </c>
      <c r="E236" s="12">
        <f t="shared" si="32"/>
        <v>1</v>
      </c>
    </row>
    <row r="237" spans="1:5" x14ac:dyDescent="0.3">
      <c r="A237" s="6" t="s">
        <v>7</v>
      </c>
      <c r="B237" s="7">
        <v>0</v>
      </c>
      <c r="C237" s="7">
        <v>0</v>
      </c>
      <c r="D237" s="7">
        <f t="shared" si="31"/>
        <v>0</v>
      </c>
      <c r="E237" s="12" t="str">
        <f t="shared" si="32"/>
        <v>-</v>
      </c>
    </row>
    <row r="238" spans="1:5" x14ac:dyDescent="0.3">
      <c r="A238" s="6" t="s">
        <v>14</v>
      </c>
      <c r="B238" s="7">
        <v>0</v>
      </c>
      <c r="C238" s="7">
        <v>0</v>
      </c>
      <c r="D238" s="7">
        <f t="shared" si="31"/>
        <v>0</v>
      </c>
      <c r="E238" s="12" t="str">
        <f t="shared" si="32"/>
        <v>-</v>
      </c>
    </row>
    <row r="239" spans="1:5" x14ac:dyDescent="0.3">
      <c r="A239" s="16" t="s">
        <v>57</v>
      </c>
      <c r="B239" s="10">
        <f>SUM(B240:B248)</f>
        <v>2</v>
      </c>
      <c r="C239" s="10">
        <f>SUM(C240:C248)</f>
        <v>0</v>
      </c>
      <c r="D239" s="10">
        <f t="shared" si="31"/>
        <v>2</v>
      </c>
      <c r="E239" s="11">
        <f t="shared" si="32"/>
        <v>1</v>
      </c>
    </row>
    <row r="240" spans="1:5" x14ac:dyDescent="0.3">
      <c r="A240" s="6" t="s">
        <v>12</v>
      </c>
      <c r="B240" s="7">
        <v>0</v>
      </c>
      <c r="C240" s="7">
        <v>0</v>
      </c>
      <c r="D240" s="7">
        <f t="shared" si="31"/>
        <v>0</v>
      </c>
      <c r="E240" s="12" t="str">
        <f t="shared" si="32"/>
        <v>-</v>
      </c>
    </row>
    <row r="241" spans="1:5" x14ac:dyDescent="0.3">
      <c r="A241" s="6" t="s">
        <v>11</v>
      </c>
      <c r="B241" s="7">
        <v>2</v>
      </c>
      <c r="C241" s="7">
        <v>0</v>
      </c>
      <c r="D241" s="7">
        <f t="shared" si="31"/>
        <v>2</v>
      </c>
      <c r="E241" s="12">
        <f t="shared" si="32"/>
        <v>1</v>
      </c>
    </row>
    <row r="242" spans="1:5" x14ac:dyDescent="0.3">
      <c r="A242" s="6" t="s">
        <v>41</v>
      </c>
      <c r="B242" s="7">
        <v>0</v>
      </c>
      <c r="C242" s="7">
        <v>0</v>
      </c>
      <c r="D242" s="7">
        <f t="shared" si="31"/>
        <v>0</v>
      </c>
      <c r="E242" s="12" t="str">
        <f t="shared" si="32"/>
        <v>-</v>
      </c>
    </row>
    <row r="243" spans="1:5" x14ac:dyDescent="0.3">
      <c r="A243" s="6" t="s">
        <v>9</v>
      </c>
      <c r="B243" s="7">
        <v>0</v>
      </c>
      <c r="C243" s="7">
        <v>0</v>
      </c>
      <c r="D243" s="7">
        <f t="shared" si="31"/>
        <v>0</v>
      </c>
      <c r="E243" s="12" t="str">
        <f t="shared" si="32"/>
        <v>-</v>
      </c>
    </row>
    <row r="244" spans="1:5" x14ac:dyDescent="0.3">
      <c r="A244" s="6" t="s">
        <v>10</v>
      </c>
      <c r="B244" s="7">
        <v>0</v>
      </c>
      <c r="C244" s="7">
        <v>0</v>
      </c>
      <c r="D244" s="7">
        <f t="shared" si="31"/>
        <v>0</v>
      </c>
      <c r="E244" s="12" t="str">
        <f t="shared" si="32"/>
        <v>-</v>
      </c>
    </row>
    <row r="245" spans="1:5" x14ac:dyDescent="0.3">
      <c r="A245" s="6" t="s">
        <v>13</v>
      </c>
      <c r="B245" s="7">
        <v>0</v>
      </c>
      <c r="C245" s="7">
        <v>0</v>
      </c>
      <c r="D245" s="7">
        <f t="shared" si="31"/>
        <v>0</v>
      </c>
      <c r="E245" s="12" t="str">
        <f t="shared" si="32"/>
        <v>-</v>
      </c>
    </row>
    <row r="246" spans="1:5" x14ac:dyDescent="0.3">
      <c r="A246" s="6" t="s">
        <v>15</v>
      </c>
      <c r="B246" s="7">
        <v>0</v>
      </c>
      <c r="C246" s="7">
        <v>0</v>
      </c>
      <c r="D246" s="7">
        <f t="shared" si="31"/>
        <v>0</v>
      </c>
      <c r="E246" s="12" t="str">
        <f t="shared" si="32"/>
        <v>-</v>
      </c>
    </row>
    <row r="247" spans="1:5" x14ac:dyDescent="0.3">
      <c r="A247" s="6" t="s">
        <v>7</v>
      </c>
      <c r="B247" s="7">
        <v>0</v>
      </c>
      <c r="C247" s="7">
        <v>0</v>
      </c>
      <c r="D247" s="7">
        <f t="shared" si="31"/>
        <v>0</v>
      </c>
      <c r="E247" s="12" t="str">
        <f t="shared" si="32"/>
        <v>-</v>
      </c>
    </row>
    <row r="248" spans="1:5" x14ac:dyDescent="0.3">
      <c r="A248" s="6" t="s">
        <v>14</v>
      </c>
      <c r="B248" s="7">
        <v>0</v>
      </c>
      <c r="C248" s="7">
        <v>0</v>
      </c>
      <c r="D248" s="7">
        <f t="shared" si="31"/>
        <v>0</v>
      </c>
      <c r="E248" s="12" t="str">
        <f t="shared" si="32"/>
        <v>-</v>
      </c>
    </row>
    <row r="249" spans="1:5" x14ac:dyDescent="0.3">
      <c r="A249" s="25" t="s">
        <v>68</v>
      </c>
      <c r="B249" s="8" t="s">
        <v>50</v>
      </c>
      <c r="C249" s="8" t="s">
        <v>51</v>
      </c>
      <c r="D249" s="8" t="s">
        <v>35</v>
      </c>
      <c r="E249" s="8" t="s">
        <v>50</v>
      </c>
    </row>
    <row r="250" spans="1:5" x14ac:dyDescent="0.3">
      <c r="A250" s="16" t="s">
        <v>85</v>
      </c>
      <c r="B250" s="10">
        <f>SUM(B251:B259)</f>
        <v>22</v>
      </c>
      <c r="C250" s="10">
        <f>SUM(C251:C259)</f>
        <v>0</v>
      </c>
      <c r="D250" s="10">
        <f t="shared" ref="D250:D259" si="35">SUM(B250:C250)</f>
        <v>22</v>
      </c>
      <c r="E250" s="11">
        <f t="shared" ref="E250:E259" si="36">IFERROR((B250/D250),"-")</f>
        <v>1</v>
      </c>
    </row>
    <row r="251" spans="1:5" x14ac:dyDescent="0.3">
      <c r="A251" s="6" t="s">
        <v>12</v>
      </c>
      <c r="B251" s="7">
        <v>0</v>
      </c>
      <c r="C251" s="7">
        <v>0</v>
      </c>
      <c r="D251" s="7">
        <f t="shared" si="35"/>
        <v>0</v>
      </c>
      <c r="E251" s="12" t="str">
        <f t="shared" si="36"/>
        <v>-</v>
      </c>
    </row>
    <row r="252" spans="1:5" x14ac:dyDescent="0.3">
      <c r="A252" s="6" t="s">
        <v>11</v>
      </c>
      <c r="B252" s="7">
        <v>2</v>
      </c>
      <c r="C252" s="7">
        <v>0</v>
      </c>
      <c r="D252" s="7">
        <f t="shared" si="35"/>
        <v>2</v>
      </c>
      <c r="E252" s="12">
        <f t="shared" si="36"/>
        <v>1</v>
      </c>
    </row>
    <row r="253" spans="1:5" x14ac:dyDescent="0.3">
      <c r="A253" s="6" t="s">
        <v>41</v>
      </c>
      <c r="B253" s="7">
        <v>0</v>
      </c>
      <c r="C253" s="7">
        <v>0</v>
      </c>
      <c r="D253" s="7">
        <f t="shared" si="35"/>
        <v>0</v>
      </c>
      <c r="E253" s="12" t="str">
        <f t="shared" si="36"/>
        <v>-</v>
      </c>
    </row>
    <row r="254" spans="1:5" x14ac:dyDescent="0.3">
      <c r="A254" s="6" t="s">
        <v>9</v>
      </c>
      <c r="B254" s="7">
        <v>0</v>
      </c>
      <c r="C254" s="7">
        <v>0</v>
      </c>
      <c r="D254" s="7">
        <f t="shared" si="35"/>
        <v>0</v>
      </c>
      <c r="E254" s="12" t="str">
        <f t="shared" si="36"/>
        <v>-</v>
      </c>
    </row>
    <row r="255" spans="1:5" x14ac:dyDescent="0.3">
      <c r="A255" s="6" t="s">
        <v>10</v>
      </c>
      <c r="B255" s="7">
        <v>11</v>
      </c>
      <c r="C255" s="7">
        <v>0</v>
      </c>
      <c r="D255" s="7">
        <f t="shared" si="35"/>
        <v>11</v>
      </c>
      <c r="E255" s="12">
        <f t="shared" si="36"/>
        <v>1</v>
      </c>
    </row>
    <row r="256" spans="1:5" x14ac:dyDescent="0.3">
      <c r="A256" s="6" t="s">
        <v>13</v>
      </c>
      <c r="B256" s="7">
        <v>0</v>
      </c>
      <c r="C256" s="7">
        <v>0</v>
      </c>
      <c r="D256" s="7">
        <f t="shared" si="35"/>
        <v>0</v>
      </c>
      <c r="E256" s="12" t="str">
        <f t="shared" si="36"/>
        <v>-</v>
      </c>
    </row>
    <row r="257" spans="1:5" x14ac:dyDescent="0.3">
      <c r="A257" s="6" t="s">
        <v>15</v>
      </c>
      <c r="B257" s="7">
        <v>5</v>
      </c>
      <c r="C257" s="7">
        <v>0</v>
      </c>
      <c r="D257" s="7">
        <f t="shared" si="35"/>
        <v>5</v>
      </c>
      <c r="E257" s="12">
        <f t="shared" si="36"/>
        <v>1</v>
      </c>
    </row>
    <row r="258" spans="1:5" x14ac:dyDescent="0.3">
      <c r="A258" s="6" t="s">
        <v>7</v>
      </c>
      <c r="B258" s="7">
        <v>4</v>
      </c>
      <c r="C258" s="7">
        <v>0</v>
      </c>
      <c r="D258" s="7">
        <f t="shared" si="35"/>
        <v>4</v>
      </c>
      <c r="E258" s="12">
        <f t="shared" si="36"/>
        <v>1</v>
      </c>
    </row>
    <row r="259" spans="1:5" x14ac:dyDescent="0.3">
      <c r="A259" s="6" t="s">
        <v>14</v>
      </c>
      <c r="B259" s="7">
        <v>0</v>
      </c>
      <c r="C259" s="7">
        <v>0</v>
      </c>
      <c r="D259" s="7">
        <f t="shared" si="35"/>
        <v>0</v>
      </c>
      <c r="E259" s="12" t="str">
        <f t="shared" si="36"/>
        <v>-</v>
      </c>
    </row>
    <row r="260" spans="1:5" x14ac:dyDescent="0.3">
      <c r="A260" s="25" t="s">
        <v>68</v>
      </c>
      <c r="B260" s="8" t="s">
        <v>50</v>
      </c>
      <c r="C260" s="8" t="s">
        <v>51</v>
      </c>
      <c r="D260" s="8" t="s">
        <v>35</v>
      </c>
      <c r="E260" s="8" t="s">
        <v>50</v>
      </c>
    </row>
    <row r="261" spans="1:5" x14ac:dyDescent="0.3">
      <c r="A261" s="14" t="s">
        <v>5</v>
      </c>
      <c r="B261" s="15">
        <f>SUM(B262,B272,B282,B302,B313,B333,B323,B292)</f>
        <v>28</v>
      </c>
      <c r="C261" s="15">
        <f>SUM(C262,C272,C282,C302,C313,C333)</f>
        <v>0</v>
      </c>
      <c r="D261" s="15">
        <f t="shared" si="31"/>
        <v>28</v>
      </c>
      <c r="E261" s="12">
        <f t="shared" si="32"/>
        <v>1</v>
      </c>
    </row>
    <row r="262" spans="1:5" x14ac:dyDescent="0.3">
      <c r="A262" s="16" t="s">
        <v>58</v>
      </c>
      <c r="B262" s="10">
        <f>SUM(B263:B271)</f>
        <v>0</v>
      </c>
      <c r="C262" s="10">
        <f>SUM(C263:C271)</f>
        <v>0</v>
      </c>
      <c r="D262" s="10">
        <f t="shared" si="31"/>
        <v>0</v>
      </c>
      <c r="E262" s="11" t="str">
        <f t="shared" si="32"/>
        <v>-</v>
      </c>
    </row>
    <row r="263" spans="1:5" x14ac:dyDescent="0.3">
      <c r="A263" s="6" t="s">
        <v>12</v>
      </c>
      <c r="B263" s="7">
        <v>0</v>
      </c>
      <c r="C263" s="7">
        <v>0</v>
      </c>
      <c r="D263" s="7">
        <f t="shared" si="31"/>
        <v>0</v>
      </c>
      <c r="E263" s="12" t="str">
        <f t="shared" si="32"/>
        <v>-</v>
      </c>
    </row>
    <row r="264" spans="1:5" x14ac:dyDescent="0.3">
      <c r="A264" s="6" t="s">
        <v>11</v>
      </c>
      <c r="B264" s="7">
        <v>0</v>
      </c>
      <c r="C264" s="7">
        <v>0</v>
      </c>
      <c r="D264" s="7">
        <f t="shared" si="31"/>
        <v>0</v>
      </c>
      <c r="E264" s="12" t="str">
        <f t="shared" si="32"/>
        <v>-</v>
      </c>
    </row>
    <row r="265" spans="1:5" x14ac:dyDescent="0.3">
      <c r="A265" s="6" t="s">
        <v>41</v>
      </c>
      <c r="B265" s="7">
        <v>0</v>
      </c>
      <c r="C265" s="7">
        <v>0</v>
      </c>
      <c r="D265" s="7">
        <f t="shared" si="31"/>
        <v>0</v>
      </c>
      <c r="E265" s="12" t="str">
        <f t="shared" si="32"/>
        <v>-</v>
      </c>
    </row>
    <row r="266" spans="1:5" x14ac:dyDescent="0.3">
      <c r="A266" s="6" t="s">
        <v>9</v>
      </c>
      <c r="B266" s="7">
        <v>0</v>
      </c>
      <c r="C266" s="7">
        <v>0</v>
      </c>
      <c r="D266" s="7">
        <f t="shared" si="31"/>
        <v>0</v>
      </c>
      <c r="E266" s="12" t="str">
        <f t="shared" si="32"/>
        <v>-</v>
      </c>
    </row>
    <row r="267" spans="1:5" x14ac:dyDescent="0.3">
      <c r="A267" s="6" t="s">
        <v>10</v>
      </c>
      <c r="B267" s="7">
        <v>0</v>
      </c>
      <c r="C267" s="7">
        <v>0</v>
      </c>
      <c r="D267" s="7">
        <f t="shared" si="31"/>
        <v>0</v>
      </c>
      <c r="E267" s="12" t="str">
        <f t="shared" si="32"/>
        <v>-</v>
      </c>
    </row>
    <row r="268" spans="1:5" x14ac:dyDescent="0.3">
      <c r="A268" s="6" t="s">
        <v>13</v>
      </c>
      <c r="B268" s="7">
        <v>0</v>
      </c>
      <c r="C268" s="7">
        <v>0</v>
      </c>
      <c r="D268" s="7">
        <f t="shared" si="31"/>
        <v>0</v>
      </c>
      <c r="E268" s="12" t="str">
        <f t="shared" si="32"/>
        <v>-</v>
      </c>
    </row>
    <row r="269" spans="1:5" x14ac:dyDescent="0.3">
      <c r="A269" s="6" t="s">
        <v>15</v>
      </c>
      <c r="B269" s="7">
        <v>0</v>
      </c>
      <c r="C269" s="7">
        <v>0</v>
      </c>
      <c r="D269" s="7">
        <f t="shared" si="31"/>
        <v>0</v>
      </c>
      <c r="E269" s="12" t="str">
        <f t="shared" si="32"/>
        <v>-</v>
      </c>
    </row>
    <row r="270" spans="1:5" x14ac:dyDescent="0.3">
      <c r="A270" s="6" t="s">
        <v>7</v>
      </c>
      <c r="B270" s="7">
        <v>0</v>
      </c>
      <c r="C270" s="7">
        <v>0</v>
      </c>
      <c r="D270" s="7">
        <f t="shared" si="31"/>
        <v>0</v>
      </c>
      <c r="E270" s="12" t="str">
        <f t="shared" si="32"/>
        <v>-</v>
      </c>
    </row>
    <row r="271" spans="1:5" x14ac:dyDescent="0.3">
      <c r="A271" s="6" t="s">
        <v>14</v>
      </c>
      <c r="B271" s="7">
        <v>0</v>
      </c>
      <c r="C271" s="7">
        <v>0</v>
      </c>
      <c r="D271" s="7">
        <f t="shared" si="31"/>
        <v>0</v>
      </c>
      <c r="E271" s="12" t="str">
        <f t="shared" si="32"/>
        <v>-</v>
      </c>
    </row>
    <row r="272" spans="1:5" x14ac:dyDescent="0.3">
      <c r="A272" s="16" t="s">
        <v>59</v>
      </c>
      <c r="B272" s="10">
        <f>SUM(B273:B281)</f>
        <v>0</v>
      </c>
      <c r="C272" s="10">
        <f>SUM(C273:C281)</f>
        <v>0</v>
      </c>
      <c r="D272" s="10">
        <f t="shared" si="31"/>
        <v>0</v>
      </c>
      <c r="E272" s="11" t="str">
        <f t="shared" si="32"/>
        <v>-</v>
      </c>
    </row>
    <row r="273" spans="1:5" x14ac:dyDescent="0.3">
      <c r="A273" s="6" t="s">
        <v>12</v>
      </c>
      <c r="B273" s="7">
        <v>0</v>
      </c>
      <c r="C273" s="7">
        <v>0</v>
      </c>
      <c r="D273" s="7">
        <f t="shared" si="31"/>
        <v>0</v>
      </c>
      <c r="E273" s="12" t="str">
        <f t="shared" si="32"/>
        <v>-</v>
      </c>
    </row>
    <row r="274" spans="1:5" x14ac:dyDescent="0.3">
      <c r="A274" s="6" t="s">
        <v>11</v>
      </c>
      <c r="B274" s="7">
        <v>0</v>
      </c>
      <c r="C274" s="7">
        <v>0</v>
      </c>
      <c r="D274" s="7">
        <f t="shared" si="31"/>
        <v>0</v>
      </c>
      <c r="E274" s="12" t="str">
        <f t="shared" si="32"/>
        <v>-</v>
      </c>
    </row>
    <row r="275" spans="1:5" x14ac:dyDescent="0.3">
      <c r="A275" s="6" t="s">
        <v>41</v>
      </c>
      <c r="B275" s="7">
        <v>0</v>
      </c>
      <c r="C275" s="7">
        <v>0</v>
      </c>
      <c r="D275" s="7">
        <f t="shared" si="31"/>
        <v>0</v>
      </c>
      <c r="E275" s="12" t="str">
        <f t="shared" si="32"/>
        <v>-</v>
      </c>
    </row>
    <row r="276" spans="1:5" x14ac:dyDescent="0.3">
      <c r="A276" s="6" t="s">
        <v>9</v>
      </c>
      <c r="B276" s="7">
        <v>0</v>
      </c>
      <c r="C276" s="7">
        <v>0</v>
      </c>
      <c r="D276" s="7">
        <f t="shared" si="31"/>
        <v>0</v>
      </c>
      <c r="E276" s="12" t="str">
        <f t="shared" si="32"/>
        <v>-</v>
      </c>
    </row>
    <row r="277" spans="1:5" x14ac:dyDescent="0.3">
      <c r="A277" s="6" t="s">
        <v>10</v>
      </c>
      <c r="B277" s="7">
        <v>0</v>
      </c>
      <c r="C277" s="7">
        <v>0</v>
      </c>
      <c r="D277" s="7">
        <f t="shared" si="31"/>
        <v>0</v>
      </c>
      <c r="E277" s="12" t="str">
        <f t="shared" si="32"/>
        <v>-</v>
      </c>
    </row>
    <row r="278" spans="1:5" x14ac:dyDescent="0.3">
      <c r="A278" s="6" t="s">
        <v>13</v>
      </c>
      <c r="B278" s="7">
        <v>0</v>
      </c>
      <c r="C278" s="7">
        <v>0</v>
      </c>
      <c r="D278" s="7">
        <f t="shared" si="31"/>
        <v>0</v>
      </c>
      <c r="E278" s="12" t="str">
        <f t="shared" si="32"/>
        <v>-</v>
      </c>
    </row>
    <row r="279" spans="1:5" x14ac:dyDescent="0.3">
      <c r="A279" s="6" t="s">
        <v>15</v>
      </c>
      <c r="B279" s="7">
        <v>0</v>
      </c>
      <c r="C279" s="7">
        <v>0</v>
      </c>
      <c r="D279" s="7">
        <f t="shared" si="31"/>
        <v>0</v>
      </c>
      <c r="E279" s="12" t="str">
        <f t="shared" si="32"/>
        <v>-</v>
      </c>
    </row>
    <row r="280" spans="1:5" x14ac:dyDescent="0.3">
      <c r="A280" s="6" t="s">
        <v>7</v>
      </c>
      <c r="B280" s="7">
        <v>0</v>
      </c>
      <c r="C280" s="7">
        <v>0</v>
      </c>
      <c r="D280" s="7">
        <f t="shared" si="31"/>
        <v>0</v>
      </c>
      <c r="E280" s="12" t="str">
        <f t="shared" si="32"/>
        <v>-</v>
      </c>
    </row>
    <row r="281" spans="1:5" x14ac:dyDescent="0.3">
      <c r="A281" s="6" t="s">
        <v>14</v>
      </c>
      <c r="B281" s="7">
        <v>0</v>
      </c>
      <c r="C281" s="7">
        <v>0</v>
      </c>
      <c r="D281" s="7">
        <f t="shared" si="31"/>
        <v>0</v>
      </c>
      <c r="E281" s="12" t="str">
        <f t="shared" si="32"/>
        <v>-</v>
      </c>
    </row>
    <row r="282" spans="1:5" x14ac:dyDescent="0.3">
      <c r="A282" s="16" t="s">
        <v>60</v>
      </c>
      <c r="B282" s="10">
        <f>SUM(B283:B291)</f>
        <v>7</v>
      </c>
      <c r="C282" s="10">
        <f>SUM(C283:C291)</f>
        <v>0</v>
      </c>
      <c r="D282" s="10">
        <f t="shared" si="31"/>
        <v>7</v>
      </c>
      <c r="E282" s="11">
        <f t="shared" si="32"/>
        <v>1</v>
      </c>
    </row>
    <row r="283" spans="1:5" x14ac:dyDescent="0.3">
      <c r="A283" s="6" t="s">
        <v>12</v>
      </c>
      <c r="B283" s="7">
        <v>0</v>
      </c>
      <c r="C283" s="7">
        <v>0</v>
      </c>
      <c r="D283" s="7">
        <f t="shared" si="31"/>
        <v>0</v>
      </c>
      <c r="E283" s="12" t="str">
        <f t="shared" si="32"/>
        <v>-</v>
      </c>
    </row>
    <row r="284" spans="1:5" x14ac:dyDescent="0.3">
      <c r="A284" s="6" t="s">
        <v>11</v>
      </c>
      <c r="B284" s="7">
        <v>0</v>
      </c>
      <c r="C284" s="7">
        <v>0</v>
      </c>
      <c r="D284" s="7">
        <f t="shared" si="31"/>
        <v>0</v>
      </c>
      <c r="E284" s="12" t="str">
        <f t="shared" si="32"/>
        <v>-</v>
      </c>
    </row>
    <row r="285" spans="1:5" x14ac:dyDescent="0.3">
      <c r="A285" s="6" t="s">
        <v>41</v>
      </c>
      <c r="B285" s="7">
        <v>0</v>
      </c>
      <c r="C285" s="7">
        <v>0</v>
      </c>
      <c r="D285" s="7">
        <f t="shared" ref="D285:D342" si="37">SUM(B285:C285)</f>
        <v>0</v>
      </c>
      <c r="E285" s="12" t="str">
        <f t="shared" ref="E285:E343" si="38">IFERROR((B285/D285),"-")</f>
        <v>-</v>
      </c>
    </row>
    <row r="286" spans="1:5" x14ac:dyDescent="0.3">
      <c r="A286" s="6" t="s">
        <v>9</v>
      </c>
      <c r="B286" s="7">
        <v>0</v>
      </c>
      <c r="C286" s="7">
        <v>0</v>
      </c>
      <c r="D286" s="7">
        <f t="shared" si="37"/>
        <v>0</v>
      </c>
      <c r="E286" s="12" t="str">
        <f t="shared" si="38"/>
        <v>-</v>
      </c>
    </row>
    <row r="287" spans="1:5" x14ac:dyDescent="0.3">
      <c r="A287" s="6" t="s">
        <v>10</v>
      </c>
      <c r="B287" s="7">
        <v>5</v>
      </c>
      <c r="C287" s="7">
        <v>0</v>
      </c>
      <c r="D287" s="7">
        <f t="shared" si="37"/>
        <v>5</v>
      </c>
      <c r="E287" s="12">
        <f t="shared" si="38"/>
        <v>1</v>
      </c>
    </row>
    <row r="288" spans="1:5" x14ac:dyDescent="0.3">
      <c r="A288" s="6" t="s">
        <v>13</v>
      </c>
      <c r="B288" s="7">
        <v>0</v>
      </c>
      <c r="C288" s="7">
        <v>0</v>
      </c>
      <c r="D288" s="7">
        <f t="shared" si="37"/>
        <v>0</v>
      </c>
      <c r="E288" s="12" t="str">
        <f t="shared" si="38"/>
        <v>-</v>
      </c>
    </row>
    <row r="289" spans="1:5" x14ac:dyDescent="0.3">
      <c r="A289" s="6" t="s">
        <v>15</v>
      </c>
      <c r="B289" s="7">
        <v>1</v>
      </c>
      <c r="C289" s="7">
        <v>0</v>
      </c>
      <c r="D289" s="7">
        <f t="shared" si="37"/>
        <v>1</v>
      </c>
      <c r="E289" s="12">
        <f t="shared" si="38"/>
        <v>1</v>
      </c>
    </row>
    <row r="290" spans="1:5" x14ac:dyDescent="0.3">
      <c r="A290" s="6" t="s">
        <v>7</v>
      </c>
      <c r="B290" s="7">
        <v>1</v>
      </c>
      <c r="C290" s="7">
        <v>0</v>
      </c>
      <c r="D290" s="7">
        <f t="shared" si="37"/>
        <v>1</v>
      </c>
      <c r="E290" s="12">
        <f t="shared" si="38"/>
        <v>1</v>
      </c>
    </row>
    <row r="291" spans="1:5" x14ac:dyDescent="0.3">
      <c r="A291" s="6" t="s">
        <v>14</v>
      </c>
      <c r="B291" s="7">
        <v>0</v>
      </c>
      <c r="C291" s="7">
        <v>0</v>
      </c>
      <c r="D291" s="7">
        <f t="shared" si="37"/>
        <v>0</v>
      </c>
      <c r="E291" s="12" t="str">
        <f t="shared" si="38"/>
        <v>-</v>
      </c>
    </row>
    <row r="292" spans="1:5" x14ac:dyDescent="0.3">
      <c r="A292" s="16" t="s">
        <v>61</v>
      </c>
      <c r="B292" s="10">
        <f>SUM(B293:B301)</f>
        <v>6</v>
      </c>
      <c r="C292" s="10">
        <f>SUM(C293:C301)</f>
        <v>0</v>
      </c>
      <c r="D292" s="10">
        <f t="shared" ref="D292:D301" si="39">SUM(B292:C292)</f>
        <v>6</v>
      </c>
      <c r="E292" s="11">
        <f t="shared" ref="E292:E301" si="40">IFERROR((B292/D292),"-")</f>
        <v>1</v>
      </c>
    </row>
    <row r="293" spans="1:5" x14ac:dyDescent="0.3">
      <c r="A293" s="6" t="s">
        <v>12</v>
      </c>
      <c r="B293" s="7">
        <v>0</v>
      </c>
      <c r="C293" s="7">
        <v>0</v>
      </c>
      <c r="D293" s="7">
        <f t="shared" si="39"/>
        <v>0</v>
      </c>
      <c r="E293" s="12" t="str">
        <f t="shared" si="40"/>
        <v>-</v>
      </c>
    </row>
    <row r="294" spans="1:5" x14ac:dyDescent="0.3">
      <c r="A294" s="6" t="s">
        <v>11</v>
      </c>
      <c r="B294" s="7">
        <v>3</v>
      </c>
      <c r="C294" s="7">
        <v>0</v>
      </c>
      <c r="D294" s="7">
        <f t="shared" si="39"/>
        <v>3</v>
      </c>
      <c r="E294" s="12">
        <f t="shared" si="40"/>
        <v>1</v>
      </c>
    </row>
    <row r="295" spans="1:5" x14ac:dyDescent="0.3">
      <c r="A295" s="6" t="s">
        <v>41</v>
      </c>
      <c r="B295" s="7">
        <v>0</v>
      </c>
      <c r="C295" s="7">
        <v>0</v>
      </c>
      <c r="D295" s="7">
        <f t="shared" si="39"/>
        <v>0</v>
      </c>
      <c r="E295" s="12" t="str">
        <f t="shared" si="40"/>
        <v>-</v>
      </c>
    </row>
    <row r="296" spans="1:5" x14ac:dyDescent="0.3">
      <c r="A296" s="6" t="s">
        <v>9</v>
      </c>
      <c r="B296" s="7">
        <v>0</v>
      </c>
      <c r="C296" s="7">
        <v>0</v>
      </c>
      <c r="D296" s="7">
        <f t="shared" si="39"/>
        <v>0</v>
      </c>
      <c r="E296" s="12" t="str">
        <f t="shared" si="40"/>
        <v>-</v>
      </c>
    </row>
    <row r="297" spans="1:5" x14ac:dyDescent="0.3">
      <c r="A297" s="6" t="s">
        <v>10</v>
      </c>
      <c r="B297" s="7">
        <v>0</v>
      </c>
      <c r="C297" s="7">
        <v>0</v>
      </c>
      <c r="D297" s="7">
        <f t="shared" si="39"/>
        <v>0</v>
      </c>
      <c r="E297" s="12" t="str">
        <f t="shared" si="40"/>
        <v>-</v>
      </c>
    </row>
    <row r="298" spans="1:5" x14ac:dyDescent="0.3">
      <c r="A298" s="6" t="s">
        <v>13</v>
      </c>
      <c r="B298" s="7">
        <v>0</v>
      </c>
      <c r="C298" s="7">
        <v>0</v>
      </c>
      <c r="D298" s="7">
        <f t="shared" si="39"/>
        <v>0</v>
      </c>
      <c r="E298" s="12" t="str">
        <f t="shared" si="40"/>
        <v>-</v>
      </c>
    </row>
    <row r="299" spans="1:5" x14ac:dyDescent="0.3">
      <c r="A299" s="6" t="s">
        <v>15</v>
      </c>
      <c r="B299" s="7">
        <v>3</v>
      </c>
      <c r="C299" s="7">
        <v>0</v>
      </c>
      <c r="D299" s="7">
        <f t="shared" si="39"/>
        <v>3</v>
      </c>
      <c r="E299" s="12">
        <f t="shared" si="40"/>
        <v>1</v>
      </c>
    </row>
    <row r="300" spans="1:5" x14ac:dyDescent="0.3">
      <c r="A300" s="6" t="s">
        <v>7</v>
      </c>
      <c r="B300" s="7">
        <v>0</v>
      </c>
      <c r="C300" s="7">
        <v>0</v>
      </c>
      <c r="D300" s="7">
        <f t="shared" si="39"/>
        <v>0</v>
      </c>
      <c r="E300" s="12" t="str">
        <f t="shared" si="40"/>
        <v>-</v>
      </c>
    </row>
    <row r="301" spans="1:5" x14ac:dyDescent="0.3">
      <c r="A301" s="6" t="s">
        <v>14</v>
      </c>
      <c r="B301" s="7">
        <v>0</v>
      </c>
      <c r="C301" s="7">
        <v>0</v>
      </c>
      <c r="D301" s="7">
        <f t="shared" si="39"/>
        <v>0</v>
      </c>
      <c r="E301" s="12" t="str">
        <f t="shared" si="40"/>
        <v>-</v>
      </c>
    </row>
    <row r="302" spans="1:5" x14ac:dyDescent="0.3">
      <c r="A302" s="16" t="s">
        <v>85</v>
      </c>
      <c r="B302" s="10">
        <f>SUM(B303:B311)</f>
        <v>12</v>
      </c>
      <c r="C302" s="10">
        <f>SUM(C303:C311)</f>
        <v>0</v>
      </c>
      <c r="D302" s="10">
        <f t="shared" si="37"/>
        <v>12</v>
      </c>
      <c r="E302" s="11">
        <f t="shared" si="38"/>
        <v>1</v>
      </c>
    </row>
    <row r="303" spans="1:5" x14ac:dyDescent="0.3">
      <c r="A303" s="6" t="s">
        <v>12</v>
      </c>
      <c r="B303" s="7">
        <v>0</v>
      </c>
      <c r="C303" s="7">
        <v>0</v>
      </c>
      <c r="D303" s="7">
        <f t="shared" si="37"/>
        <v>0</v>
      </c>
      <c r="E303" s="12" t="str">
        <f t="shared" si="38"/>
        <v>-</v>
      </c>
    </row>
    <row r="304" spans="1:5" x14ac:dyDescent="0.3">
      <c r="A304" s="6" t="s">
        <v>11</v>
      </c>
      <c r="B304" s="7">
        <v>1</v>
      </c>
      <c r="C304" s="7">
        <v>0</v>
      </c>
      <c r="D304" s="7">
        <f t="shared" si="37"/>
        <v>1</v>
      </c>
      <c r="E304" s="12">
        <f t="shared" si="38"/>
        <v>1</v>
      </c>
    </row>
    <row r="305" spans="1:5" x14ac:dyDescent="0.3">
      <c r="A305" s="6" t="s">
        <v>41</v>
      </c>
      <c r="B305" s="7">
        <v>0</v>
      </c>
      <c r="C305" s="7">
        <v>0</v>
      </c>
      <c r="D305" s="7">
        <f t="shared" si="37"/>
        <v>0</v>
      </c>
      <c r="E305" s="12" t="str">
        <f t="shared" si="38"/>
        <v>-</v>
      </c>
    </row>
    <row r="306" spans="1:5" x14ac:dyDescent="0.3">
      <c r="A306" s="6" t="s">
        <v>9</v>
      </c>
      <c r="B306" s="7">
        <v>0</v>
      </c>
      <c r="C306" s="7">
        <v>0</v>
      </c>
      <c r="D306" s="7">
        <f t="shared" si="37"/>
        <v>0</v>
      </c>
      <c r="E306" s="12" t="str">
        <f t="shared" si="38"/>
        <v>-</v>
      </c>
    </row>
    <row r="307" spans="1:5" x14ac:dyDescent="0.3">
      <c r="A307" s="6" t="s">
        <v>10</v>
      </c>
      <c r="B307" s="7">
        <v>6</v>
      </c>
      <c r="C307" s="7">
        <v>0</v>
      </c>
      <c r="D307" s="7">
        <f t="shared" si="37"/>
        <v>6</v>
      </c>
      <c r="E307" s="12">
        <f t="shared" si="38"/>
        <v>1</v>
      </c>
    </row>
    <row r="308" spans="1:5" x14ac:dyDescent="0.3">
      <c r="A308" s="6" t="s">
        <v>13</v>
      </c>
      <c r="B308" s="7">
        <v>0</v>
      </c>
      <c r="C308" s="7">
        <v>0</v>
      </c>
      <c r="D308" s="7">
        <f t="shared" si="37"/>
        <v>0</v>
      </c>
      <c r="E308" s="12" t="str">
        <f t="shared" si="38"/>
        <v>-</v>
      </c>
    </row>
    <row r="309" spans="1:5" x14ac:dyDescent="0.3">
      <c r="A309" s="6" t="s">
        <v>15</v>
      </c>
      <c r="B309" s="7">
        <v>2</v>
      </c>
      <c r="C309" s="7">
        <v>0</v>
      </c>
      <c r="D309" s="7">
        <f t="shared" si="37"/>
        <v>2</v>
      </c>
      <c r="E309" s="12">
        <f t="shared" si="38"/>
        <v>1</v>
      </c>
    </row>
    <row r="310" spans="1:5" x14ac:dyDescent="0.3">
      <c r="A310" s="6" t="s">
        <v>7</v>
      </c>
      <c r="B310" s="7">
        <v>3</v>
      </c>
      <c r="C310" s="7">
        <v>0</v>
      </c>
      <c r="D310" s="7">
        <f t="shared" si="37"/>
        <v>3</v>
      </c>
      <c r="E310" s="12">
        <f t="shared" si="38"/>
        <v>1</v>
      </c>
    </row>
    <row r="311" spans="1:5" x14ac:dyDescent="0.3">
      <c r="A311" s="6" t="s">
        <v>14</v>
      </c>
      <c r="B311" s="7">
        <v>0</v>
      </c>
      <c r="C311" s="7">
        <v>0</v>
      </c>
      <c r="D311" s="7">
        <f t="shared" si="37"/>
        <v>0</v>
      </c>
      <c r="E311" s="12" t="str">
        <f t="shared" si="38"/>
        <v>-</v>
      </c>
    </row>
    <row r="312" spans="1:5" x14ac:dyDescent="0.3">
      <c r="A312" s="25" t="s">
        <v>68</v>
      </c>
      <c r="B312" s="8" t="s">
        <v>50</v>
      </c>
      <c r="C312" s="8" t="s">
        <v>51</v>
      </c>
      <c r="D312" s="8" t="s">
        <v>35</v>
      </c>
      <c r="E312" s="8" t="s">
        <v>50</v>
      </c>
    </row>
    <row r="313" spans="1:5" x14ac:dyDescent="0.3">
      <c r="A313" s="16" t="s">
        <v>62</v>
      </c>
      <c r="B313" s="10">
        <f>SUM(B314:B322)</f>
        <v>1</v>
      </c>
      <c r="C313" s="10">
        <f>SUM(C314:C322)</f>
        <v>0</v>
      </c>
      <c r="D313" s="10">
        <f t="shared" si="37"/>
        <v>1</v>
      </c>
      <c r="E313" s="11">
        <f t="shared" si="38"/>
        <v>1</v>
      </c>
    </row>
    <row r="314" spans="1:5" x14ac:dyDescent="0.3">
      <c r="A314" s="6" t="s">
        <v>12</v>
      </c>
      <c r="B314" s="7">
        <v>0</v>
      </c>
      <c r="C314" s="7">
        <v>0</v>
      </c>
      <c r="D314" s="7">
        <f t="shared" si="37"/>
        <v>0</v>
      </c>
      <c r="E314" s="12" t="str">
        <f t="shared" si="38"/>
        <v>-</v>
      </c>
    </row>
    <row r="315" spans="1:5" x14ac:dyDescent="0.3">
      <c r="A315" s="6" t="s">
        <v>11</v>
      </c>
      <c r="B315" s="7">
        <v>0</v>
      </c>
      <c r="C315" s="7">
        <v>0</v>
      </c>
      <c r="D315" s="7">
        <f t="shared" si="37"/>
        <v>0</v>
      </c>
      <c r="E315" s="12" t="str">
        <f t="shared" si="38"/>
        <v>-</v>
      </c>
    </row>
    <row r="316" spans="1:5" x14ac:dyDescent="0.3">
      <c r="A316" s="6" t="s">
        <v>41</v>
      </c>
      <c r="B316" s="7">
        <v>0</v>
      </c>
      <c r="C316" s="7">
        <v>0</v>
      </c>
      <c r="D316" s="7">
        <f t="shared" si="37"/>
        <v>0</v>
      </c>
      <c r="E316" s="12" t="str">
        <f t="shared" si="38"/>
        <v>-</v>
      </c>
    </row>
    <row r="317" spans="1:5" x14ac:dyDescent="0.3">
      <c r="A317" s="6" t="s">
        <v>9</v>
      </c>
      <c r="B317" s="7">
        <v>0</v>
      </c>
      <c r="C317" s="7">
        <v>0</v>
      </c>
      <c r="D317" s="7">
        <f t="shared" si="37"/>
        <v>0</v>
      </c>
      <c r="E317" s="12" t="str">
        <f t="shared" si="38"/>
        <v>-</v>
      </c>
    </row>
    <row r="318" spans="1:5" x14ac:dyDescent="0.3">
      <c r="A318" s="6" t="s">
        <v>10</v>
      </c>
      <c r="B318" s="7">
        <v>0</v>
      </c>
      <c r="C318" s="7">
        <v>0</v>
      </c>
      <c r="D318" s="7">
        <f t="shared" si="37"/>
        <v>0</v>
      </c>
      <c r="E318" s="12" t="str">
        <f t="shared" si="38"/>
        <v>-</v>
      </c>
    </row>
    <row r="319" spans="1:5" x14ac:dyDescent="0.3">
      <c r="A319" s="6" t="s">
        <v>13</v>
      </c>
      <c r="B319" s="7">
        <v>0</v>
      </c>
      <c r="C319" s="7">
        <v>0</v>
      </c>
      <c r="D319" s="7">
        <f t="shared" si="37"/>
        <v>0</v>
      </c>
      <c r="E319" s="12" t="str">
        <f t="shared" si="38"/>
        <v>-</v>
      </c>
    </row>
    <row r="320" spans="1:5" x14ac:dyDescent="0.3">
      <c r="A320" s="6" t="s">
        <v>15</v>
      </c>
      <c r="B320" s="7">
        <v>1</v>
      </c>
      <c r="C320" s="7">
        <v>0</v>
      </c>
      <c r="D320" s="7">
        <f t="shared" si="37"/>
        <v>1</v>
      </c>
      <c r="E320" s="12">
        <f t="shared" si="38"/>
        <v>1</v>
      </c>
    </row>
    <row r="321" spans="1:5" x14ac:dyDescent="0.3">
      <c r="A321" s="6" t="s">
        <v>7</v>
      </c>
      <c r="B321" s="7">
        <v>0</v>
      </c>
      <c r="C321" s="7">
        <v>0</v>
      </c>
      <c r="D321" s="7">
        <f t="shared" si="37"/>
        <v>0</v>
      </c>
      <c r="E321" s="12" t="str">
        <f t="shared" si="38"/>
        <v>-</v>
      </c>
    </row>
    <row r="322" spans="1:5" x14ac:dyDescent="0.3">
      <c r="A322" s="6" t="s">
        <v>14</v>
      </c>
      <c r="B322" s="7">
        <v>0</v>
      </c>
      <c r="C322" s="7">
        <v>0</v>
      </c>
      <c r="D322" s="7">
        <f t="shared" si="37"/>
        <v>0</v>
      </c>
      <c r="E322" s="12" t="str">
        <f t="shared" si="38"/>
        <v>-</v>
      </c>
    </row>
    <row r="323" spans="1:5" x14ac:dyDescent="0.3">
      <c r="A323" s="16" t="s">
        <v>63</v>
      </c>
      <c r="B323" s="10">
        <f>SUM(B324:B332)</f>
        <v>0</v>
      </c>
      <c r="C323" s="10">
        <f>SUM(C324:C332)</f>
        <v>0</v>
      </c>
      <c r="D323" s="10">
        <f t="shared" ref="D323:D332" si="41">SUM(B323:C323)</f>
        <v>0</v>
      </c>
      <c r="E323" s="11" t="str">
        <f t="shared" ref="E323:E332" si="42">IFERROR((B323/D323),"-")</f>
        <v>-</v>
      </c>
    </row>
    <row r="324" spans="1:5" x14ac:dyDescent="0.3">
      <c r="A324" s="6" t="s">
        <v>12</v>
      </c>
      <c r="B324" s="7">
        <v>0</v>
      </c>
      <c r="C324" s="7">
        <v>0</v>
      </c>
      <c r="D324" s="7">
        <f t="shared" si="41"/>
        <v>0</v>
      </c>
      <c r="E324" s="12" t="str">
        <f t="shared" si="42"/>
        <v>-</v>
      </c>
    </row>
    <row r="325" spans="1:5" x14ac:dyDescent="0.3">
      <c r="A325" s="6" t="s">
        <v>11</v>
      </c>
      <c r="B325" s="7">
        <v>0</v>
      </c>
      <c r="C325" s="7">
        <v>0</v>
      </c>
      <c r="D325" s="7">
        <f t="shared" si="41"/>
        <v>0</v>
      </c>
      <c r="E325" s="12" t="str">
        <f t="shared" si="42"/>
        <v>-</v>
      </c>
    </row>
    <row r="326" spans="1:5" x14ac:dyDescent="0.3">
      <c r="A326" s="6" t="s">
        <v>41</v>
      </c>
      <c r="B326" s="7">
        <v>0</v>
      </c>
      <c r="C326" s="7">
        <v>0</v>
      </c>
      <c r="D326" s="7">
        <f t="shared" si="41"/>
        <v>0</v>
      </c>
      <c r="E326" s="12" t="str">
        <f t="shared" si="42"/>
        <v>-</v>
      </c>
    </row>
    <row r="327" spans="1:5" x14ac:dyDescent="0.3">
      <c r="A327" s="6" t="s">
        <v>9</v>
      </c>
      <c r="B327" s="7">
        <v>0</v>
      </c>
      <c r="C327" s="7">
        <v>0</v>
      </c>
      <c r="D327" s="7">
        <f t="shared" si="41"/>
        <v>0</v>
      </c>
      <c r="E327" s="12" t="str">
        <f t="shared" si="42"/>
        <v>-</v>
      </c>
    </row>
    <row r="328" spans="1:5" x14ac:dyDescent="0.3">
      <c r="A328" s="6" t="s">
        <v>10</v>
      </c>
      <c r="B328" s="7">
        <v>0</v>
      </c>
      <c r="C328" s="7">
        <v>0</v>
      </c>
      <c r="D328" s="7">
        <f t="shared" si="41"/>
        <v>0</v>
      </c>
      <c r="E328" s="12" t="str">
        <f t="shared" si="42"/>
        <v>-</v>
      </c>
    </row>
    <row r="329" spans="1:5" x14ac:dyDescent="0.3">
      <c r="A329" s="6" t="s">
        <v>13</v>
      </c>
      <c r="B329" s="7">
        <v>0</v>
      </c>
      <c r="C329" s="7">
        <v>0</v>
      </c>
      <c r="D329" s="7">
        <f t="shared" si="41"/>
        <v>0</v>
      </c>
      <c r="E329" s="12" t="str">
        <f t="shared" si="42"/>
        <v>-</v>
      </c>
    </row>
    <row r="330" spans="1:5" x14ac:dyDescent="0.3">
      <c r="A330" s="6" t="s">
        <v>15</v>
      </c>
      <c r="B330" s="7">
        <v>0</v>
      </c>
      <c r="C330" s="7">
        <v>0</v>
      </c>
      <c r="D330" s="7">
        <f t="shared" si="41"/>
        <v>0</v>
      </c>
      <c r="E330" s="12" t="str">
        <f t="shared" si="42"/>
        <v>-</v>
      </c>
    </row>
    <row r="331" spans="1:5" x14ac:dyDescent="0.3">
      <c r="A331" s="6" t="s">
        <v>7</v>
      </c>
      <c r="B331" s="7">
        <v>0</v>
      </c>
      <c r="C331" s="7">
        <v>0</v>
      </c>
      <c r="D331" s="7">
        <f t="shared" si="41"/>
        <v>0</v>
      </c>
      <c r="E331" s="12" t="str">
        <f t="shared" si="42"/>
        <v>-</v>
      </c>
    </row>
    <row r="332" spans="1:5" x14ac:dyDescent="0.3">
      <c r="A332" s="6" t="s">
        <v>14</v>
      </c>
      <c r="B332" s="7">
        <v>0</v>
      </c>
      <c r="C332" s="7">
        <v>0</v>
      </c>
      <c r="D332" s="7">
        <f t="shared" si="41"/>
        <v>0</v>
      </c>
      <c r="E332" s="12" t="str">
        <f t="shared" si="42"/>
        <v>-</v>
      </c>
    </row>
    <row r="333" spans="1:5" x14ac:dyDescent="0.3">
      <c r="A333" s="16" t="s">
        <v>64</v>
      </c>
      <c r="B333" s="10">
        <f>SUM(B334:B342)</f>
        <v>2</v>
      </c>
      <c r="C333" s="10">
        <f>SUM(C334:C342)</f>
        <v>0</v>
      </c>
      <c r="D333" s="10">
        <f t="shared" si="37"/>
        <v>2</v>
      </c>
      <c r="E333" s="11">
        <f t="shared" si="38"/>
        <v>1</v>
      </c>
    </row>
    <row r="334" spans="1:5" x14ac:dyDescent="0.3">
      <c r="A334" s="6" t="s">
        <v>12</v>
      </c>
      <c r="B334" s="7">
        <v>0</v>
      </c>
      <c r="C334" s="7">
        <v>0</v>
      </c>
      <c r="D334" s="7">
        <f t="shared" si="37"/>
        <v>0</v>
      </c>
      <c r="E334" s="12" t="str">
        <f t="shared" si="38"/>
        <v>-</v>
      </c>
    </row>
    <row r="335" spans="1:5" x14ac:dyDescent="0.3">
      <c r="A335" s="6" t="s">
        <v>11</v>
      </c>
      <c r="B335" s="7">
        <v>0</v>
      </c>
      <c r="C335" s="7">
        <v>0</v>
      </c>
      <c r="D335" s="7">
        <f t="shared" si="37"/>
        <v>0</v>
      </c>
      <c r="E335" s="12" t="str">
        <f t="shared" si="38"/>
        <v>-</v>
      </c>
    </row>
    <row r="336" spans="1:5" x14ac:dyDescent="0.3">
      <c r="A336" s="6" t="s">
        <v>41</v>
      </c>
      <c r="B336" s="7">
        <v>0</v>
      </c>
      <c r="C336" s="7">
        <v>0</v>
      </c>
      <c r="D336" s="7">
        <f t="shared" si="37"/>
        <v>0</v>
      </c>
      <c r="E336" s="12" t="str">
        <f t="shared" si="38"/>
        <v>-</v>
      </c>
    </row>
    <row r="337" spans="1:5" x14ac:dyDescent="0.3">
      <c r="A337" s="6" t="s">
        <v>9</v>
      </c>
      <c r="B337" s="7">
        <v>0</v>
      </c>
      <c r="C337" s="7">
        <v>0</v>
      </c>
      <c r="D337" s="7">
        <f t="shared" si="37"/>
        <v>0</v>
      </c>
      <c r="E337" s="12" t="str">
        <f t="shared" si="38"/>
        <v>-</v>
      </c>
    </row>
    <row r="338" spans="1:5" x14ac:dyDescent="0.3">
      <c r="A338" s="6" t="s">
        <v>10</v>
      </c>
      <c r="B338" s="7">
        <v>1</v>
      </c>
      <c r="C338" s="7">
        <v>0</v>
      </c>
      <c r="D338" s="7">
        <f t="shared" si="37"/>
        <v>1</v>
      </c>
      <c r="E338" s="12">
        <f t="shared" si="38"/>
        <v>1</v>
      </c>
    </row>
    <row r="339" spans="1:5" x14ac:dyDescent="0.3">
      <c r="A339" s="6" t="s">
        <v>13</v>
      </c>
      <c r="B339" s="7">
        <v>0</v>
      </c>
      <c r="C339" s="7">
        <v>0</v>
      </c>
      <c r="D339" s="7">
        <f t="shared" si="37"/>
        <v>0</v>
      </c>
      <c r="E339" s="12" t="str">
        <f t="shared" si="38"/>
        <v>-</v>
      </c>
    </row>
    <row r="340" spans="1:5" x14ac:dyDescent="0.3">
      <c r="A340" s="6" t="s">
        <v>15</v>
      </c>
      <c r="B340" s="7">
        <v>1</v>
      </c>
      <c r="C340" s="7">
        <v>0</v>
      </c>
      <c r="D340" s="7">
        <f t="shared" si="37"/>
        <v>1</v>
      </c>
      <c r="E340" s="12">
        <f t="shared" si="38"/>
        <v>1</v>
      </c>
    </row>
    <row r="341" spans="1:5" x14ac:dyDescent="0.3">
      <c r="A341" s="6" t="s">
        <v>7</v>
      </c>
      <c r="B341" s="7">
        <v>0</v>
      </c>
      <c r="C341" s="7">
        <v>0</v>
      </c>
      <c r="D341" s="7">
        <f t="shared" si="37"/>
        <v>0</v>
      </c>
      <c r="E341" s="12" t="str">
        <f t="shared" si="38"/>
        <v>-</v>
      </c>
    </row>
    <row r="342" spans="1:5" x14ac:dyDescent="0.3">
      <c r="A342" s="6" t="s">
        <v>14</v>
      </c>
      <c r="B342" s="7">
        <v>0</v>
      </c>
      <c r="C342" s="7">
        <v>0</v>
      </c>
      <c r="D342" s="7">
        <f t="shared" si="37"/>
        <v>0</v>
      </c>
      <c r="E342" s="12" t="str">
        <f t="shared" si="38"/>
        <v>-</v>
      </c>
    </row>
    <row r="343" spans="1:5" x14ac:dyDescent="0.3">
      <c r="A343" s="17" t="s">
        <v>66</v>
      </c>
      <c r="B343" s="13">
        <f>SUM(B333,B313,B302,B282,B272,B262,B229,B219,B198,B188,B323,B250,B209,B292,B239)</f>
        <v>76</v>
      </c>
      <c r="C343" s="13">
        <f>SUM(C333,C313,C302,C282,C272,C262,C229,C219,C198,C188,C323,C250,C209,C292,C239)</f>
        <v>0</v>
      </c>
      <c r="D343" s="13">
        <f>SUM(D333,D313,D302,D282,D272,D262,D229,D219,D198,D188,D323,D250,D209,D292,D239)</f>
        <v>76</v>
      </c>
      <c r="E343" s="18">
        <f t="shared" si="38"/>
        <v>1</v>
      </c>
    </row>
  </sheetData>
  <sortState xmlns:xlrd2="http://schemas.microsoft.com/office/spreadsheetml/2017/richdata2" ref="A179:E182">
    <sortCondition ref="A179:A182"/>
  </sortState>
  <pageMargins left="0.7" right="0.7" top="0.75" bottom="0.40572916666666664" header="0.3" footer="0.3"/>
  <pageSetup scale="91" fitToWidth="0" fitToHeight="0" orientation="portrait" r:id="rId1"/>
  <headerFooter>
    <oddHeader>&amp;C&amp;"Century Gothic,Bold"&amp;12&amp;A</oddHeader>
  </headerFooter>
  <rowBreaks count="6" manualBreakCount="6">
    <brk id="44" max="16383" man="1"/>
    <brk id="85" max="16383" man="1"/>
    <brk id="126" max="16383" man="1"/>
    <brk id="169" max="16383" man="1"/>
    <brk id="207" max="16383" man="1"/>
    <brk id="248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E14"/>
  <sheetViews>
    <sheetView zoomScaleNormal="100" workbookViewId="0">
      <selection activeCell="C2" sqref="C2"/>
    </sheetView>
  </sheetViews>
  <sheetFormatPr defaultRowHeight="12.75" x14ac:dyDescent="0.2"/>
  <cols>
    <col min="1" max="1" width="62.140625" style="43" bestFit="1" customWidth="1"/>
    <col min="2" max="2" width="8.5703125" style="19" bestFit="1" customWidth="1"/>
    <col min="3" max="3" width="11.140625" style="19" bestFit="1" customWidth="1"/>
    <col min="4" max="4" width="17" style="19" bestFit="1" customWidth="1"/>
  </cols>
  <sheetData>
    <row r="1" spans="1:5" s="1" customFormat="1" ht="17.25" x14ac:dyDescent="0.3">
      <c r="A1" s="25" t="s">
        <v>83</v>
      </c>
      <c r="B1" s="8" t="s">
        <v>48</v>
      </c>
      <c r="C1" s="8" t="s">
        <v>47</v>
      </c>
      <c r="D1" s="8" t="s">
        <v>46</v>
      </c>
      <c r="E1" s="2"/>
    </row>
    <row r="2" spans="1:5" s="1" customFormat="1" ht="17.25" x14ac:dyDescent="0.3">
      <c r="A2" s="34" t="s">
        <v>28</v>
      </c>
      <c r="B2" s="7">
        <v>51</v>
      </c>
      <c r="C2" s="7">
        <v>40</v>
      </c>
      <c r="D2" s="22">
        <f>IFERROR(SUM(C2/B2),"-")</f>
        <v>0.78431372549019607</v>
      </c>
      <c r="E2" s="3"/>
    </row>
    <row r="3" spans="1:5" s="1" customFormat="1" ht="17.25" x14ac:dyDescent="0.3">
      <c r="A3" s="34" t="s">
        <v>29</v>
      </c>
      <c r="B3" s="7"/>
      <c r="C3" s="7"/>
      <c r="D3" s="22" t="str">
        <f>IFERROR(SUM(C3/B3),"-")</f>
        <v>-</v>
      </c>
      <c r="E3" s="3"/>
    </row>
    <row r="14" spans="1:5" ht="17.25" x14ac:dyDescent="0.3">
      <c r="A14" s="34"/>
    </row>
  </sheetData>
  <pageMargins left="0.53125" right="0.5" top="0.875" bottom="0.75" header="0.3" footer="0.3"/>
  <pageSetup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A1:E43"/>
  <sheetViews>
    <sheetView zoomScaleNormal="100" workbookViewId="0">
      <selection activeCell="C44" sqref="C44"/>
    </sheetView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9.42578125" style="7" bestFit="1" customWidth="1"/>
    <col min="5" max="5" width="30.5703125" style="7" bestFit="1" customWidth="1"/>
    <col min="6" max="16384" width="9.140625" style="1"/>
  </cols>
  <sheetData>
    <row r="1" spans="1:5" ht="17.25" x14ac:dyDescent="0.3">
      <c r="A1" s="39" t="s">
        <v>0</v>
      </c>
      <c r="B1" s="2"/>
      <c r="C1" s="13"/>
      <c r="D1" s="13"/>
      <c r="E1" s="13"/>
    </row>
    <row r="2" spans="1:5" ht="17.25" x14ac:dyDescent="0.3">
      <c r="A2" s="40" t="s">
        <v>69</v>
      </c>
      <c r="B2" s="28" t="s">
        <v>70</v>
      </c>
      <c r="C2" s="28" t="s">
        <v>71</v>
      </c>
    </row>
    <row r="3" spans="1:5" ht="17.25" x14ac:dyDescent="0.3">
      <c r="A3" s="41" t="s">
        <v>81</v>
      </c>
      <c r="B3" s="41" t="s">
        <v>26</v>
      </c>
      <c r="C3" s="46">
        <v>4</v>
      </c>
    </row>
    <row r="4" spans="1:5" ht="17.25" x14ac:dyDescent="0.3">
      <c r="A4" s="41" t="s">
        <v>81</v>
      </c>
      <c r="B4" s="41" t="s">
        <v>27</v>
      </c>
      <c r="C4" s="46">
        <v>59</v>
      </c>
    </row>
    <row r="5" spans="1:5" ht="17.25" x14ac:dyDescent="0.3">
      <c r="A5" s="42" t="s">
        <v>25</v>
      </c>
      <c r="B5" s="30"/>
      <c r="C5" s="31">
        <f>SUM(C3:C4)</f>
        <v>63</v>
      </c>
    </row>
    <row r="6" spans="1:5" ht="17.25" x14ac:dyDescent="0.3">
      <c r="A6" s="41" t="s">
        <v>1</v>
      </c>
    </row>
    <row r="7" spans="1:5" ht="17.25" x14ac:dyDescent="0.3">
      <c r="A7" s="39" t="s">
        <v>2</v>
      </c>
      <c r="B7" s="2"/>
      <c r="C7" s="13"/>
      <c r="D7" s="13"/>
      <c r="E7" s="13"/>
    </row>
    <row r="8" spans="1:5" ht="17.25" x14ac:dyDescent="0.3">
      <c r="A8" s="40" t="s">
        <v>69</v>
      </c>
      <c r="B8" s="28" t="s">
        <v>70</v>
      </c>
      <c r="C8" s="28" t="s">
        <v>71</v>
      </c>
      <c r="D8" s="29" t="s">
        <v>72</v>
      </c>
      <c r="E8" s="29" t="s">
        <v>73</v>
      </c>
    </row>
    <row r="9" spans="1:5" ht="17.25" x14ac:dyDescent="0.3">
      <c r="A9" s="41" t="s">
        <v>81</v>
      </c>
      <c r="B9" s="41" t="s">
        <v>26</v>
      </c>
      <c r="C9" s="46">
        <v>4</v>
      </c>
      <c r="D9" s="46">
        <v>4</v>
      </c>
      <c r="E9" s="45">
        <f>IFERROR((D9/C9),"-")</f>
        <v>1</v>
      </c>
    </row>
    <row r="10" spans="1:5" ht="17.25" x14ac:dyDescent="0.3">
      <c r="A10" s="41" t="s">
        <v>81</v>
      </c>
      <c r="B10" s="41" t="s">
        <v>27</v>
      </c>
      <c r="C10" s="46">
        <v>59</v>
      </c>
      <c r="D10" s="46">
        <v>30</v>
      </c>
      <c r="E10" s="45">
        <f>IFERROR((D10/C10),"-")</f>
        <v>0.50847457627118642</v>
      </c>
    </row>
    <row r="11" spans="1:5" ht="17.25" x14ac:dyDescent="0.3">
      <c r="A11" s="42" t="s">
        <v>25</v>
      </c>
      <c r="B11" s="30"/>
      <c r="C11" s="31">
        <f>SUM(C9:C10)</f>
        <v>63</v>
      </c>
      <c r="D11" s="31">
        <f>SUM(D9:D10)</f>
        <v>34</v>
      </c>
      <c r="E11" s="32">
        <f>IFERROR((D11/C11),"-")</f>
        <v>0.53968253968253965</v>
      </c>
    </row>
    <row r="12" spans="1:5" ht="17.25" x14ac:dyDescent="0.3">
      <c r="A12" s="41" t="s">
        <v>1</v>
      </c>
    </row>
    <row r="13" spans="1:5" ht="17.25" x14ac:dyDescent="0.3">
      <c r="A13" s="39" t="s">
        <v>3</v>
      </c>
      <c r="B13" s="2"/>
      <c r="C13" s="13"/>
      <c r="D13" s="13"/>
      <c r="E13" s="13"/>
    </row>
    <row r="14" spans="1:5" ht="17.25" x14ac:dyDescent="0.3">
      <c r="A14" s="40" t="s">
        <v>69</v>
      </c>
      <c r="B14" s="28" t="s">
        <v>32</v>
      </c>
      <c r="C14" s="28" t="s">
        <v>71</v>
      </c>
      <c r="D14" s="29" t="s">
        <v>72</v>
      </c>
      <c r="E14" s="29" t="s">
        <v>73</v>
      </c>
    </row>
    <row r="15" spans="1:5" ht="17.25" x14ac:dyDescent="0.3">
      <c r="A15" s="41" t="s">
        <v>81</v>
      </c>
      <c r="B15" s="41" t="s">
        <v>4</v>
      </c>
      <c r="C15" s="46">
        <v>34</v>
      </c>
      <c r="D15" s="46">
        <v>15</v>
      </c>
      <c r="E15" s="45">
        <f>IFERROR((D15/C15),"-")</f>
        <v>0.44117647058823528</v>
      </c>
    </row>
    <row r="16" spans="1:5" ht="17.25" x14ac:dyDescent="0.3">
      <c r="A16" s="41" t="s">
        <v>81</v>
      </c>
      <c r="B16" s="41" t="s">
        <v>5</v>
      </c>
      <c r="C16" s="46">
        <v>29</v>
      </c>
      <c r="D16" s="46">
        <v>19</v>
      </c>
      <c r="E16" s="45">
        <f>IFERROR((D16/C16),"-")</f>
        <v>0.65517241379310343</v>
      </c>
    </row>
    <row r="17" spans="1:5" ht="17.25" x14ac:dyDescent="0.3">
      <c r="A17" s="41" t="s">
        <v>1</v>
      </c>
    </row>
    <row r="18" spans="1:5" ht="17.25" x14ac:dyDescent="0.3">
      <c r="A18" s="39" t="s">
        <v>6</v>
      </c>
      <c r="B18" s="2"/>
      <c r="C18" s="13"/>
      <c r="D18" s="13"/>
      <c r="E18" s="13"/>
    </row>
    <row r="19" spans="1:5" ht="17.25" x14ac:dyDescent="0.3">
      <c r="A19" s="40" t="s">
        <v>69</v>
      </c>
      <c r="B19" s="28" t="s">
        <v>74</v>
      </c>
      <c r="C19" s="28" t="s">
        <v>71</v>
      </c>
      <c r="D19" s="29" t="s">
        <v>72</v>
      </c>
      <c r="E19" s="29" t="s">
        <v>73</v>
      </c>
    </row>
    <row r="20" spans="1:5" ht="17.25" x14ac:dyDescent="0.3">
      <c r="A20" s="41" t="s">
        <v>81</v>
      </c>
      <c r="B20" s="41" t="s">
        <v>12</v>
      </c>
      <c r="C20" s="46">
        <v>2</v>
      </c>
      <c r="D20" s="46">
        <v>2</v>
      </c>
      <c r="E20" s="45">
        <f t="shared" ref="E20:E28" si="0">IFERROR((D20/C20),"-")</f>
        <v>1</v>
      </c>
    </row>
    <row r="21" spans="1:5" ht="17.25" x14ac:dyDescent="0.3">
      <c r="A21" s="41" t="s">
        <v>81</v>
      </c>
      <c r="B21" s="41" t="s">
        <v>11</v>
      </c>
      <c r="C21" s="46">
        <v>14</v>
      </c>
      <c r="D21" s="46">
        <v>8</v>
      </c>
      <c r="E21" s="45">
        <f t="shared" si="0"/>
        <v>0.5714285714285714</v>
      </c>
    </row>
    <row r="22" spans="1:5" ht="17.25" x14ac:dyDescent="0.3">
      <c r="A22" s="41" t="s">
        <v>81</v>
      </c>
      <c r="B22" s="41" t="s">
        <v>8</v>
      </c>
      <c r="C22" s="46"/>
      <c r="D22" s="46"/>
      <c r="E22" s="45" t="str">
        <f t="shared" si="0"/>
        <v>-</v>
      </c>
    </row>
    <row r="23" spans="1:5" ht="17.25" x14ac:dyDescent="0.3">
      <c r="A23" s="41" t="s">
        <v>81</v>
      </c>
      <c r="B23" s="41" t="s">
        <v>9</v>
      </c>
      <c r="C23" s="46"/>
      <c r="D23" s="46"/>
      <c r="E23" s="45" t="str">
        <f t="shared" si="0"/>
        <v>-</v>
      </c>
    </row>
    <row r="24" spans="1:5" ht="17.25" x14ac:dyDescent="0.3">
      <c r="A24" s="41" t="s">
        <v>81</v>
      </c>
      <c r="B24" s="41" t="s">
        <v>10</v>
      </c>
      <c r="C24" s="46">
        <v>2</v>
      </c>
      <c r="D24" s="46">
        <v>0</v>
      </c>
      <c r="E24" s="45">
        <f t="shared" si="0"/>
        <v>0</v>
      </c>
    </row>
    <row r="25" spans="1:5" ht="17.25" x14ac:dyDescent="0.3">
      <c r="A25" s="41" t="s">
        <v>81</v>
      </c>
      <c r="B25" s="41" t="s">
        <v>13</v>
      </c>
      <c r="C25" s="46"/>
      <c r="D25" s="46"/>
      <c r="E25" s="45" t="str">
        <f t="shared" si="0"/>
        <v>-</v>
      </c>
    </row>
    <row r="26" spans="1:5" ht="17.25" x14ac:dyDescent="0.3">
      <c r="A26" s="41" t="s">
        <v>81</v>
      </c>
      <c r="B26" s="1" t="s">
        <v>15</v>
      </c>
      <c r="C26" s="46">
        <v>41</v>
      </c>
      <c r="D26" s="46">
        <v>21</v>
      </c>
      <c r="E26" s="45">
        <f t="shared" si="0"/>
        <v>0.51219512195121952</v>
      </c>
    </row>
    <row r="27" spans="1:5" ht="17.25" x14ac:dyDescent="0.3">
      <c r="A27" s="41" t="s">
        <v>81</v>
      </c>
      <c r="B27" s="41" t="s">
        <v>7</v>
      </c>
      <c r="C27" s="46">
        <v>4</v>
      </c>
      <c r="D27" s="46">
        <v>3</v>
      </c>
      <c r="E27" s="45">
        <f t="shared" si="0"/>
        <v>0.75</v>
      </c>
    </row>
    <row r="28" spans="1:5" ht="17.25" x14ac:dyDescent="0.3">
      <c r="A28" s="41" t="s">
        <v>81</v>
      </c>
      <c r="B28" s="1" t="s">
        <v>14</v>
      </c>
      <c r="C28" s="46"/>
      <c r="D28" s="46"/>
      <c r="E28" s="45" t="str">
        <f t="shared" si="0"/>
        <v>-</v>
      </c>
    </row>
    <row r="29" spans="1:5" ht="17.25" x14ac:dyDescent="0.3">
      <c r="A29" s="41" t="s">
        <v>1</v>
      </c>
    </row>
    <row r="30" spans="1:5" ht="17.25" x14ac:dyDescent="0.3">
      <c r="A30" s="39" t="s">
        <v>16</v>
      </c>
      <c r="B30" s="2"/>
      <c r="C30" s="13"/>
      <c r="D30" s="13"/>
      <c r="E30" s="13"/>
    </row>
    <row r="31" spans="1:5" ht="17.25" x14ac:dyDescent="0.3">
      <c r="A31" s="40" t="s">
        <v>69</v>
      </c>
      <c r="B31" s="28" t="s">
        <v>76</v>
      </c>
      <c r="C31" s="28" t="s">
        <v>71</v>
      </c>
      <c r="D31" s="29" t="s">
        <v>72</v>
      </c>
      <c r="E31" s="29" t="s">
        <v>73</v>
      </c>
    </row>
    <row r="32" spans="1:5" ht="17.25" x14ac:dyDescent="0.3">
      <c r="A32" s="41" t="s">
        <v>81</v>
      </c>
      <c r="B32" s="41" t="s">
        <v>16</v>
      </c>
      <c r="C32" s="46">
        <v>12</v>
      </c>
      <c r="D32" s="46">
        <v>7</v>
      </c>
      <c r="E32" s="45">
        <f>IFERROR((D32/C32),"-")</f>
        <v>0.58333333333333337</v>
      </c>
    </row>
    <row r="33" spans="1:5" ht="17.25" x14ac:dyDescent="0.3">
      <c r="A33" s="41" t="s">
        <v>81</v>
      </c>
      <c r="C33" s="46">
        <v>51</v>
      </c>
      <c r="D33" s="46">
        <v>27</v>
      </c>
      <c r="E33" s="45">
        <f>IFERROR((D33/C33),"-")</f>
        <v>0.52941176470588236</v>
      </c>
    </row>
    <row r="34" spans="1:5" ht="17.25" x14ac:dyDescent="0.3">
      <c r="A34" s="41" t="s">
        <v>1</v>
      </c>
    </row>
    <row r="35" spans="1:5" ht="17.25" x14ac:dyDescent="0.3">
      <c r="A35" s="39" t="s">
        <v>17</v>
      </c>
      <c r="B35" s="2"/>
      <c r="C35" s="13"/>
      <c r="D35" s="13"/>
      <c r="E35" s="13"/>
    </row>
    <row r="36" spans="1:5" ht="17.25" x14ac:dyDescent="0.3">
      <c r="A36" s="40" t="s">
        <v>69</v>
      </c>
      <c r="B36" s="28" t="s">
        <v>75</v>
      </c>
      <c r="C36" s="28" t="s">
        <v>71</v>
      </c>
      <c r="D36" s="29" t="s">
        <v>72</v>
      </c>
      <c r="E36" s="29" t="s">
        <v>73</v>
      </c>
    </row>
    <row r="37" spans="1:5" ht="17.25" x14ac:dyDescent="0.3">
      <c r="A37" s="41" t="s">
        <v>81</v>
      </c>
      <c r="B37" s="41" t="s">
        <v>18</v>
      </c>
      <c r="C37" s="46">
        <v>21</v>
      </c>
      <c r="D37" s="46">
        <v>12</v>
      </c>
      <c r="E37" s="45">
        <f>IFERROR((D37/C37),"-")</f>
        <v>0.5714285714285714</v>
      </c>
    </row>
    <row r="38" spans="1:5" ht="17.25" x14ac:dyDescent="0.3">
      <c r="A38" s="41" t="s">
        <v>81</v>
      </c>
      <c r="C38" s="46">
        <v>42</v>
      </c>
      <c r="D38" s="46">
        <v>22</v>
      </c>
      <c r="E38" s="45">
        <f>IFERROR((D38/C38),"-")</f>
        <v>0.52380952380952384</v>
      </c>
    </row>
    <row r="39" spans="1:5" ht="17.25" x14ac:dyDescent="0.3">
      <c r="A39" s="41" t="s">
        <v>1</v>
      </c>
    </row>
    <row r="40" spans="1:5" ht="17.25" x14ac:dyDescent="0.3">
      <c r="A40" s="39" t="s">
        <v>19</v>
      </c>
      <c r="B40" s="2"/>
      <c r="C40" s="13"/>
      <c r="D40" s="13"/>
      <c r="E40" s="13"/>
    </row>
    <row r="41" spans="1:5" ht="17.25" x14ac:dyDescent="0.3">
      <c r="A41" s="40" t="s">
        <v>69</v>
      </c>
      <c r="B41" s="28" t="s">
        <v>77</v>
      </c>
      <c r="C41" s="28" t="s">
        <v>71</v>
      </c>
      <c r="D41" s="29" t="s">
        <v>72</v>
      </c>
      <c r="E41" s="29" t="s">
        <v>73</v>
      </c>
    </row>
    <row r="42" spans="1:5" ht="17.25" x14ac:dyDescent="0.3">
      <c r="A42" s="41" t="s">
        <v>81</v>
      </c>
      <c r="B42" s="41" t="s">
        <v>20</v>
      </c>
      <c r="C42" s="46">
        <v>30</v>
      </c>
      <c r="D42" s="46">
        <v>15</v>
      </c>
      <c r="E42" s="45">
        <f>IFERROR((D42/C42),"-")</f>
        <v>0.5</v>
      </c>
    </row>
    <row r="43" spans="1:5" ht="17.25" x14ac:dyDescent="0.3">
      <c r="A43" s="41" t="s">
        <v>81</v>
      </c>
      <c r="C43" s="46">
        <v>33</v>
      </c>
      <c r="D43" s="46">
        <v>19</v>
      </c>
      <c r="E43" s="45">
        <f>IFERROR((D43/C43),"-")</f>
        <v>0.5757575757575758</v>
      </c>
    </row>
  </sheetData>
  <pageMargins left="0.7" right="0.7" top="0.75" bottom="0.75" header="0.3" footer="0.3"/>
  <pageSetup scale="89" fitToHeight="0" orientation="landscape" r:id="rId1"/>
  <headerFooter>
    <oddHeader>&amp;C&amp;"Century Gothic,Bold"&amp;12&amp;A</oddHeader>
  </headerFooter>
  <rowBreaks count="1" manualBreakCount="1">
    <brk id="29" max="16383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I42"/>
  <sheetViews>
    <sheetView zoomScaleNormal="100" workbookViewId="0"/>
  </sheetViews>
  <sheetFormatPr defaultRowHeight="12.75" customHeight="1" x14ac:dyDescent="0.3"/>
  <cols>
    <col min="1" max="1" width="24" style="34" bestFit="1" customWidth="1"/>
    <col min="2" max="2" width="48.28515625" style="1" bestFit="1" customWidth="1"/>
    <col min="3" max="3" width="20.140625" style="7" bestFit="1" customWidth="1"/>
    <col min="4" max="4" width="17" style="7" bestFit="1" customWidth="1"/>
    <col min="5" max="5" width="19.42578125" style="7" bestFit="1" customWidth="1"/>
    <col min="6" max="6" width="17" style="7" bestFit="1" customWidth="1"/>
    <col min="7" max="7" width="19.42578125" style="7" bestFit="1" customWidth="1"/>
    <col min="8" max="8" width="17" style="7" bestFit="1" customWidth="1"/>
    <col min="9" max="9" width="19.42578125" style="7" bestFit="1" customWidth="1"/>
    <col min="10" max="16384" width="9.140625" style="1"/>
  </cols>
  <sheetData>
    <row r="1" spans="1:9" s="2" customFormat="1" ht="15" x14ac:dyDescent="0.2">
      <c r="A1" s="39" t="s">
        <v>0</v>
      </c>
      <c r="C1" s="13"/>
      <c r="D1" s="13"/>
      <c r="E1" s="13"/>
      <c r="F1" s="13"/>
      <c r="G1" s="13"/>
      <c r="H1" s="13"/>
      <c r="I1" s="13"/>
    </row>
    <row r="2" spans="1:9" ht="17.25" x14ac:dyDescent="0.3">
      <c r="A2" s="40" t="s">
        <v>69</v>
      </c>
      <c r="B2" s="28" t="s">
        <v>70</v>
      </c>
    </row>
    <row r="3" spans="1:9" ht="17.25" x14ac:dyDescent="0.3">
      <c r="A3" s="41" t="s">
        <v>81</v>
      </c>
      <c r="B3" s="46">
        <v>63</v>
      </c>
    </row>
    <row r="4" spans="1:9" ht="17.25" x14ac:dyDescent="0.3">
      <c r="A4" s="41" t="s">
        <v>1</v>
      </c>
    </row>
    <row r="5" spans="1:9" s="2" customFormat="1" ht="15" x14ac:dyDescent="0.2">
      <c r="A5" s="39" t="s">
        <v>21</v>
      </c>
      <c r="C5" s="13"/>
      <c r="D5" s="13"/>
      <c r="E5" s="13"/>
      <c r="F5" s="13"/>
      <c r="G5" s="13"/>
      <c r="H5" s="13"/>
      <c r="I5" s="13"/>
    </row>
    <row r="6" spans="1:9" ht="17.25" x14ac:dyDescent="0.3">
      <c r="A6" s="40" t="s">
        <v>69</v>
      </c>
      <c r="B6" s="28" t="s">
        <v>70</v>
      </c>
      <c r="C6" s="28" t="s">
        <v>71</v>
      </c>
      <c r="D6" s="28" t="s">
        <v>78</v>
      </c>
      <c r="E6" s="28" t="s">
        <v>22</v>
      </c>
      <c r="F6" s="28" t="s">
        <v>79</v>
      </c>
      <c r="G6" s="28" t="s">
        <v>30</v>
      </c>
      <c r="H6" s="28" t="s">
        <v>80</v>
      </c>
      <c r="I6" s="28" t="s">
        <v>31</v>
      </c>
    </row>
    <row r="7" spans="1:9" ht="17.25" x14ac:dyDescent="0.3">
      <c r="A7" s="41" t="s">
        <v>81</v>
      </c>
      <c r="B7" s="41" t="s">
        <v>26</v>
      </c>
      <c r="C7" s="46">
        <v>4</v>
      </c>
      <c r="D7" s="46">
        <v>4</v>
      </c>
      <c r="E7" s="45">
        <f>IFERROR((D7/C7),"-")</f>
        <v>1</v>
      </c>
      <c r="F7" s="46">
        <v>4</v>
      </c>
      <c r="G7" s="45">
        <f>IFERROR((F7/C7),"-")</f>
        <v>1</v>
      </c>
      <c r="H7" s="46">
        <v>4</v>
      </c>
      <c r="I7" s="47">
        <f>IFERROR((H7/C7),"-")</f>
        <v>1</v>
      </c>
    </row>
    <row r="8" spans="1:9" ht="17.25" x14ac:dyDescent="0.3">
      <c r="A8" s="41" t="s">
        <v>81</v>
      </c>
      <c r="B8" s="41" t="s">
        <v>27</v>
      </c>
      <c r="C8" s="46">
        <v>59</v>
      </c>
      <c r="D8" s="46">
        <v>23</v>
      </c>
      <c r="E8" s="45">
        <f>IFERROR((D8/C8),"-")</f>
        <v>0.38983050847457629</v>
      </c>
      <c r="F8" s="46">
        <v>29</v>
      </c>
      <c r="G8" s="47">
        <f>IFERROR((F8/C8),"-")</f>
        <v>0.49152542372881358</v>
      </c>
      <c r="H8" s="46">
        <v>30</v>
      </c>
      <c r="I8" s="47">
        <f>IFERROR((H8/C8),"-")</f>
        <v>0.50847457627118642</v>
      </c>
    </row>
    <row r="9" spans="1:9" ht="17.25" x14ac:dyDescent="0.3">
      <c r="A9" s="42" t="s">
        <v>25</v>
      </c>
      <c r="B9" s="30"/>
      <c r="C9" s="31">
        <f>SUM(C7:C8)</f>
        <v>63</v>
      </c>
      <c r="D9" s="31">
        <f>SUM(D7:D8)</f>
        <v>27</v>
      </c>
      <c r="E9" s="32">
        <f>IFERROR((D9/C9),"-")</f>
        <v>0.42857142857142855</v>
      </c>
      <c r="F9" s="31">
        <f>SUM(F7:F8)</f>
        <v>33</v>
      </c>
      <c r="G9" s="38">
        <f>IFERROR((F9/C9),"-")</f>
        <v>0.52380952380952384</v>
      </c>
      <c r="H9" s="31">
        <f>SUM(H7:H8)</f>
        <v>34</v>
      </c>
      <c r="I9" s="38">
        <f>IFERROR((H9/C9),"-")</f>
        <v>0.53968253968253965</v>
      </c>
    </row>
    <row r="10" spans="1:9" ht="17.25" x14ac:dyDescent="0.3">
      <c r="A10" s="41" t="s">
        <v>1</v>
      </c>
    </row>
    <row r="11" spans="1:9" s="2" customFormat="1" ht="15" x14ac:dyDescent="0.2">
      <c r="A11" s="39" t="s">
        <v>23</v>
      </c>
      <c r="C11" s="13"/>
      <c r="D11" s="13"/>
      <c r="E11" s="13"/>
      <c r="F11" s="13"/>
      <c r="G11" s="13"/>
      <c r="H11" s="13"/>
      <c r="I11" s="13"/>
    </row>
    <row r="12" spans="1:9" ht="17.25" x14ac:dyDescent="0.3">
      <c r="A12" s="40" t="s">
        <v>69</v>
      </c>
      <c r="B12" s="28" t="s">
        <v>32</v>
      </c>
      <c r="C12" s="28" t="s">
        <v>71</v>
      </c>
      <c r="D12" s="28" t="s">
        <v>78</v>
      </c>
      <c r="E12" s="28" t="s">
        <v>22</v>
      </c>
      <c r="F12" s="28" t="s">
        <v>79</v>
      </c>
      <c r="G12" s="28" t="s">
        <v>30</v>
      </c>
      <c r="H12" s="28" t="s">
        <v>80</v>
      </c>
      <c r="I12" s="28" t="s">
        <v>31</v>
      </c>
    </row>
    <row r="13" spans="1:9" ht="17.25" x14ac:dyDescent="0.3">
      <c r="A13" s="41" t="s">
        <v>81</v>
      </c>
      <c r="B13" s="41" t="s">
        <v>4</v>
      </c>
      <c r="C13" s="46">
        <v>34</v>
      </c>
      <c r="D13" s="46">
        <v>11</v>
      </c>
      <c r="E13" s="45">
        <f>IFERROR((D13/C13),"-")</f>
        <v>0.3235294117647059</v>
      </c>
      <c r="F13" s="46">
        <v>14</v>
      </c>
      <c r="G13" s="47">
        <f>IFERROR((F13/C13),"-")</f>
        <v>0.41176470588235292</v>
      </c>
      <c r="H13" s="46">
        <v>15</v>
      </c>
      <c r="I13" s="47">
        <f>IFERROR((H13/C13),"-")</f>
        <v>0.44117647058823528</v>
      </c>
    </row>
    <row r="14" spans="1:9" ht="17.25" x14ac:dyDescent="0.3">
      <c r="A14" s="41" t="s">
        <v>81</v>
      </c>
      <c r="B14" s="41" t="s">
        <v>5</v>
      </c>
      <c r="C14" s="46">
        <v>29</v>
      </c>
      <c r="D14" s="46">
        <v>16</v>
      </c>
      <c r="E14" s="45">
        <f>IFERROR((D14/C14),"-")</f>
        <v>0.55172413793103448</v>
      </c>
      <c r="F14" s="46">
        <v>19</v>
      </c>
      <c r="G14" s="47">
        <f>IFERROR((F14/C14),"-")</f>
        <v>0.65517241379310343</v>
      </c>
      <c r="H14" s="46">
        <v>19</v>
      </c>
      <c r="I14" s="47">
        <f>IFERROR((H14/C14),"-")</f>
        <v>0.65517241379310343</v>
      </c>
    </row>
    <row r="15" spans="1:9" ht="17.25" x14ac:dyDescent="0.3">
      <c r="A15" s="41" t="s">
        <v>1</v>
      </c>
    </row>
    <row r="16" spans="1:9" s="2" customFormat="1" ht="15" x14ac:dyDescent="0.2">
      <c r="A16" s="39" t="s">
        <v>24</v>
      </c>
      <c r="C16" s="13"/>
      <c r="D16" s="13"/>
      <c r="E16" s="13"/>
      <c r="F16" s="13"/>
      <c r="G16" s="13"/>
      <c r="H16" s="13"/>
      <c r="I16" s="13"/>
    </row>
    <row r="17" spans="1:9" ht="17.25" x14ac:dyDescent="0.3">
      <c r="A17" s="40" t="s">
        <v>69</v>
      </c>
      <c r="B17" s="28" t="s">
        <v>74</v>
      </c>
      <c r="C17" s="28" t="s">
        <v>71</v>
      </c>
      <c r="D17" s="28" t="s">
        <v>78</v>
      </c>
      <c r="E17" s="28" t="s">
        <v>22</v>
      </c>
      <c r="F17" s="28" t="s">
        <v>79</v>
      </c>
      <c r="G17" s="28" t="s">
        <v>30</v>
      </c>
      <c r="H17" s="28" t="s">
        <v>80</v>
      </c>
      <c r="I17" s="28" t="s">
        <v>31</v>
      </c>
    </row>
    <row r="18" spans="1:9" ht="17.25" x14ac:dyDescent="0.3">
      <c r="A18" s="41" t="s">
        <v>81</v>
      </c>
      <c r="B18" s="41" t="s">
        <v>12</v>
      </c>
      <c r="C18" s="46">
        <v>2</v>
      </c>
      <c r="D18" s="46">
        <v>2</v>
      </c>
      <c r="E18" s="45">
        <f t="shared" ref="E18:E26" si="0">IFERROR((D18/C18),"-")</f>
        <v>1</v>
      </c>
      <c r="F18" s="46">
        <v>2</v>
      </c>
      <c r="G18" s="47">
        <f t="shared" ref="G18:G26" si="1">IFERROR((F18/C18),"-")</f>
        <v>1</v>
      </c>
      <c r="H18" s="46">
        <v>2</v>
      </c>
      <c r="I18" s="47">
        <f t="shared" ref="I18:I26" si="2">IFERROR((H18/C18),"-")</f>
        <v>1</v>
      </c>
    </row>
    <row r="19" spans="1:9" ht="17.25" x14ac:dyDescent="0.3">
      <c r="A19" s="41" t="s">
        <v>81</v>
      </c>
      <c r="B19" s="41" t="s">
        <v>11</v>
      </c>
      <c r="C19" s="46">
        <v>14</v>
      </c>
      <c r="D19" s="46">
        <v>7</v>
      </c>
      <c r="E19" s="45">
        <f t="shared" si="0"/>
        <v>0.5</v>
      </c>
      <c r="F19" s="46">
        <v>8</v>
      </c>
      <c r="G19" s="47">
        <f t="shared" si="1"/>
        <v>0.5714285714285714</v>
      </c>
      <c r="H19" s="46">
        <v>8</v>
      </c>
      <c r="I19" s="47">
        <f t="shared" si="2"/>
        <v>0.5714285714285714</v>
      </c>
    </row>
    <row r="20" spans="1:9" ht="17.25" x14ac:dyDescent="0.3">
      <c r="A20" s="41" t="s">
        <v>81</v>
      </c>
      <c r="B20" s="41" t="s">
        <v>8</v>
      </c>
      <c r="C20" s="46"/>
      <c r="D20" s="46">
        <v>0</v>
      </c>
      <c r="E20" s="45" t="str">
        <f t="shared" si="0"/>
        <v>-</v>
      </c>
      <c r="F20" s="46">
        <v>0</v>
      </c>
      <c r="G20" s="47" t="str">
        <f t="shared" si="1"/>
        <v>-</v>
      </c>
      <c r="H20" s="46">
        <v>0</v>
      </c>
      <c r="I20" s="47" t="str">
        <f t="shared" si="2"/>
        <v>-</v>
      </c>
    </row>
    <row r="21" spans="1:9" ht="17.25" x14ac:dyDescent="0.3">
      <c r="A21" s="41" t="s">
        <v>81</v>
      </c>
      <c r="B21" s="41" t="s">
        <v>9</v>
      </c>
      <c r="C21" s="46"/>
      <c r="D21" s="46">
        <v>0</v>
      </c>
      <c r="E21" s="45" t="str">
        <f t="shared" si="0"/>
        <v>-</v>
      </c>
      <c r="F21" s="46">
        <v>0</v>
      </c>
      <c r="G21" s="47" t="str">
        <f t="shared" si="1"/>
        <v>-</v>
      </c>
      <c r="H21" s="46">
        <v>0</v>
      </c>
      <c r="I21" s="47" t="str">
        <f t="shared" si="2"/>
        <v>-</v>
      </c>
    </row>
    <row r="22" spans="1:9" ht="17.25" x14ac:dyDescent="0.3">
      <c r="A22" s="41" t="s">
        <v>81</v>
      </c>
      <c r="B22" s="41" t="s">
        <v>10</v>
      </c>
      <c r="C22" s="46">
        <v>2</v>
      </c>
      <c r="D22" s="46">
        <v>0</v>
      </c>
      <c r="E22" s="45">
        <f t="shared" si="0"/>
        <v>0</v>
      </c>
      <c r="F22" s="46">
        <v>0</v>
      </c>
      <c r="G22" s="47">
        <f t="shared" si="1"/>
        <v>0</v>
      </c>
      <c r="H22" s="46">
        <v>0</v>
      </c>
      <c r="I22" s="47">
        <f t="shared" si="2"/>
        <v>0</v>
      </c>
    </row>
    <row r="23" spans="1:9" ht="17.25" x14ac:dyDescent="0.3">
      <c r="A23" s="41" t="s">
        <v>81</v>
      </c>
      <c r="B23" s="41" t="s">
        <v>13</v>
      </c>
      <c r="C23" s="46"/>
      <c r="D23" s="46">
        <v>0</v>
      </c>
      <c r="E23" s="45" t="str">
        <f t="shared" si="0"/>
        <v>-</v>
      </c>
      <c r="F23" s="46">
        <v>0</v>
      </c>
      <c r="G23" s="47" t="str">
        <f t="shared" si="1"/>
        <v>-</v>
      </c>
      <c r="H23" s="46">
        <v>0</v>
      </c>
      <c r="I23" s="47" t="str">
        <f t="shared" si="2"/>
        <v>-</v>
      </c>
    </row>
    <row r="24" spans="1:9" ht="17.25" x14ac:dyDescent="0.3">
      <c r="A24" s="41" t="s">
        <v>81</v>
      </c>
      <c r="B24" s="41" t="s">
        <v>15</v>
      </c>
      <c r="C24" s="46">
        <v>41</v>
      </c>
      <c r="D24" s="46">
        <v>16</v>
      </c>
      <c r="E24" s="45">
        <f t="shared" si="0"/>
        <v>0.3902439024390244</v>
      </c>
      <c r="F24" s="46">
        <v>20</v>
      </c>
      <c r="G24" s="45">
        <f t="shared" si="1"/>
        <v>0.48780487804878048</v>
      </c>
      <c r="H24" s="46">
        <v>21</v>
      </c>
      <c r="I24" s="45">
        <f t="shared" si="2"/>
        <v>0.51219512195121952</v>
      </c>
    </row>
    <row r="25" spans="1:9" ht="17.25" x14ac:dyDescent="0.3">
      <c r="A25" s="41" t="s">
        <v>81</v>
      </c>
      <c r="B25" s="41" t="s">
        <v>7</v>
      </c>
      <c r="C25" s="46">
        <v>4</v>
      </c>
      <c r="D25" s="46">
        <v>2</v>
      </c>
      <c r="E25" s="45">
        <f t="shared" si="0"/>
        <v>0.5</v>
      </c>
      <c r="F25" s="46">
        <v>3</v>
      </c>
      <c r="G25" s="47">
        <f t="shared" si="1"/>
        <v>0.75</v>
      </c>
      <c r="H25" s="46">
        <v>3</v>
      </c>
      <c r="I25" s="47">
        <f t="shared" si="2"/>
        <v>0.75</v>
      </c>
    </row>
    <row r="26" spans="1:9" ht="17.25" x14ac:dyDescent="0.3">
      <c r="A26" s="41" t="s">
        <v>81</v>
      </c>
      <c r="B26" s="41" t="s">
        <v>14</v>
      </c>
      <c r="C26" s="46"/>
      <c r="D26" s="46">
        <v>0</v>
      </c>
      <c r="E26" s="45" t="str">
        <f t="shared" si="0"/>
        <v>-</v>
      </c>
      <c r="F26" s="46">
        <v>0</v>
      </c>
      <c r="G26" s="47" t="str">
        <f t="shared" si="1"/>
        <v>-</v>
      </c>
      <c r="H26" s="46">
        <v>0</v>
      </c>
      <c r="I26" s="47" t="str">
        <f t="shared" si="2"/>
        <v>-</v>
      </c>
    </row>
    <row r="27" spans="1:9" ht="17.25" x14ac:dyDescent="0.3">
      <c r="A27" s="41" t="s">
        <v>1</v>
      </c>
    </row>
    <row r="28" spans="1:9" s="2" customFormat="1" ht="15" x14ac:dyDescent="0.2">
      <c r="A28" s="39" t="s">
        <v>16</v>
      </c>
      <c r="C28" s="13"/>
      <c r="D28" s="13"/>
      <c r="E28" s="13"/>
      <c r="F28" s="13"/>
      <c r="G28" s="13"/>
      <c r="H28" s="13"/>
      <c r="I28" s="13"/>
    </row>
    <row r="29" spans="1:9" ht="17.25" x14ac:dyDescent="0.3">
      <c r="A29" s="40" t="s">
        <v>69</v>
      </c>
      <c r="B29" s="28" t="s">
        <v>76</v>
      </c>
      <c r="C29" s="28" t="s">
        <v>71</v>
      </c>
      <c r="D29" s="28" t="s">
        <v>78</v>
      </c>
      <c r="E29" s="28" t="s">
        <v>22</v>
      </c>
      <c r="F29" s="28" t="s">
        <v>79</v>
      </c>
      <c r="G29" s="28" t="s">
        <v>30</v>
      </c>
      <c r="H29" s="28" t="s">
        <v>80</v>
      </c>
      <c r="I29" s="28" t="s">
        <v>31</v>
      </c>
    </row>
    <row r="30" spans="1:9" ht="17.25" x14ac:dyDescent="0.3">
      <c r="A30" s="41" t="s">
        <v>81</v>
      </c>
      <c r="B30" s="41" t="s">
        <v>16</v>
      </c>
      <c r="C30" s="46">
        <v>12</v>
      </c>
      <c r="D30" s="46">
        <v>5</v>
      </c>
      <c r="E30" s="45">
        <f>IFERROR((D30/C30),"-")</f>
        <v>0.41666666666666669</v>
      </c>
      <c r="F30" s="46">
        <v>6</v>
      </c>
      <c r="G30" s="47">
        <f>IFERROR((F30/C30),"-")</f>
        <v>0.5</v>
      </c>
      <c r="H30" s="46">
        <v>7</v>
      </c>
      <c r="I30" s="47">
        <f>IFERROR((H30/C30),"-")</f>
        <v>0.58333333333333337</v>
      </c>
    </row>
    <row r="31" spans="1:9" ht="17.25" x14ac:dyDescent="0.3">
      <c r="A31" s="41" t="s">
        <v>81</v>
      </c>
      <c r="C31" s="46">
        <v>51</v>
      </c>
      <c r="D31" s="46">
        <v>22</v>
      </c>
      <c r="E31" s="45">
        <f>IFERROR((D31/C31),"-")</f>
        <v>0.43137254901960786</v>
      </c>
      <c r="F31" s="46">
        <v>27</v>
      </c>
      <c r="G31" s="47">
        <f>IFERROR((F31/C31),"-")</f>
        <v>0.52941176470588236</v>
      </c>
      <c r="H31" s="46">
        <v>27</v>
      </c>
      <c r="I31" s="47">
        <f>IFERROR((H31/C31),"-")</f>
        <v>0.52941176470588236</v>
      </c>
    </row>
    <row r="32" spans="1:9" ht="17.25" x14ac:dyDescent="0.3">
      <c r="A32" s="41" t="s">
        <v>1</v>
      </c>
    </row>
    <row r="33" spans="1:9" s="2" customFormat="1" ht="15" x14ac:dyDescent="0.2">
      <c r="A33" s="39" t="s">
        <v>17</v>
      </c>
      <c r="C33" s="13"/>
      <c r="D33" s="13"/>
      <c r="E33" s="13"/>
      <c r="F33" s="13"/>
      <c r="G33" s="13"/>
      <c r="H33" s="13"/>
      <c r="I33" s="13"/>
    </row>
    <row r="34" spans="1:9" ht="17.25" x14ac:dyDescent="0.3">
      <c r="A34" s="40" t="s">
        <v>69</v>
      </c>
      <c r="B34" s="28" t="s">
        <v>75</v>
      </c>
      <c r="C34" s="28" t="s">
        <v>71</v>
      </c>
      <c r="D34" s="28" t="s">
        <v>78</v>
      </c>
      <c r="E34" s="28" t="s">
        <v>22</v>
      </c>
      <c r="F34" s="28" t="s">
        <v>79</v>
      </c>
      <c r="G34" s="28" t="s">
        <v>30</v>
      </c>
      <c r="H34" s="28" t="s">
        <v>80</v>
      </c>
      <c r="I34" s="28" t="s">
        <v>31</v>
      </c>
    </row>
    <row r="35" spans="1:9" ht="17.25" x14ac:dyDescent="0.3">
      <c r="A35" s="41" t="s">
        <v>81</v>
      </c>
      <c r="B35" s="41" t="s">
        <v>18</v>
      </c>
      <c r="C35" s="46">
        <v>21</v>
      </c>
      <c r="D35" s="46">
        <v>10</v>
      </c>
      <c r="E35" s="45">
        <f>IFERROR((D35/C35),"-")</f>
        <v>0.47619047619047616</v>
      </c>
      <c r="F35" s="46">
        <v>12</v>
      </c>
      <c r="G35" s="47">
        <f>IFERROR((F35/C35),"-")</f>
        <v>0.5714285714285714</v>
      </c>
      <c r="H35" s="46">
        <v>12</v>
      </c>
      <c r="I35" s="47">
        <f>IFERROR((H35/C35),"-")</f>
        <v>0.5714285714285714</v>
      </c>
    </row>
    <row r="36" spans="1:9" ht="17.25" x14ac:dyDescent="0.3">
      <c r="A36" s="41" t="s">
        <v>81</v>
      </c>
      <c r="C36" s="46">
        <v>42</v>
      </c>
      <c r="D36" s="46">
        <v>17</v>
      </c>
      <c r="E36" s="45">
        <f>IFERROR((D36/C36),"-")</f>
        <v>0.40476190476190477</v>
      </c>
      <c r="F36" s="46">
        <v>21</v>
      </c>
      <c r="G36" s="47">
        <f>IFERROR((F36/C36),"-")</f>
        <v>0.5</v>
      </c>
      <c r="H36" s="46">
        <v>22</v>
      </c>
      <c r="I36" s="47">
        <f>IFERROR((H36/C36),"-")</f>
        <v>0.52380952380952384</v>
      </c>
    </row>
    <row r="37" spans="1:9" ht="17.25" x14ac:dyDescent="0.3">
      <c r="A37" s="41" t="s">
        <v>1</v>
      </c>
    </row>
    <row r="38" spans="1:9" s="2" customFormat="1" ht="15" x14ac:dyDescent="0.2">
      <c r="A38" s="39" t="s">
        <v>19</v>
      </c>
      <c r="C38" s="13"/>
      <c r="D38" s="13"/>
      <c r="E38" s="13"/>
      <c r="F38" s="13"/>
      <c r="G38" s="13"/>
      <c r="H38" s="13"/>
      <c r="I38" s="13"/>
    </row>
    <row r="39" spans="1:9" ht="17.25" x14ac:dyDescent="0.3">
      <c r="A39" s="40" t="s">
        <v>69</v>
      </c>
      <c r="B39" s="28" t="s">
        <v>77</v>
      </c>
      <c r="C39" s="28" t="s">
        <v>71</v>
      </c>
      <c r="D39" s="28" t="s">
        <v>78</v>
      </c>
      <c r="E39" s="28" t="s">
        <v>22</v>
      </c>
      <c r="F39" s="28" t="s">
        <v>79</v>
      </c>
      <c r="G39" s="28" t="s">
        <v>30</v>
      </c>
      <c r="H39" s="28" t="s">
        <v>80</v>
      </c>
      <c r="I39" s="28" t="s">
        <v>31</v>
      </c>
    </row>
    <row r="40" spans="1:9" ht="17.25" x14ac:dyDescent="0.3">
      <c r="A40" s="41" t="s">
        <v>81</v>
      </c>
      <c r="B40" s="41" t="s">
        <v>20</v>
      </c>
      <c r="C40" s="46">
        <v>30</v>
      </c>
      <c r="D40" s="46">
        <v>12</v>
      </c>
      <c r="E40" s="45">
        <f>IFERROR((D40/C40),"-")</f>
        <v>0.4</v>
      </c>
      <c r="F40" s="46">
        <v>15</v>
      </c>
      <c r="G40" s="47">
        <f>IFERROR((F40/C40),"-")</f>
        <v>0.5</v>
      </c>
      <c r="H40" s="46">
        <v>15</v>
      </c>
      <c r="I40" s="47">
        <f>IFERROR((H40/C40),"-")</f>
        <v>0.5</v>
      </c>
    </row>
    <row r="41" spans="1:9" ht="17.25" x14ac:dyDescent="0.3">
      <c r="A41" s="41" t="s">
        <v>81</v>
      </c>
      <c r="C41" s="46">
        <v>33</v>
      </c>
      <c r="D41" s="46">
        <v>15</v>
      </c>
      <c r="E41" s="45">
        <f>IFERROR((D41/C41),"-")</f>
        <v>0.45454545454545453</v>
      </c>
      <c r="F41" s="46">
        <v>18</v>
      </c>
      <c r="G41" s="47">
        <f>IFERROR((F41/C41),"-")</f>
        <v>0.54545454545454541</v>
      </c>
      <c r="H41" s="46">
        <v>19</v>
      </c>
      <c r="I41" s="47">
        <f>IFERROR((H41/C41),"-")</f>
        <v>0.5757575757575758</v>
      </c>
    </row>
    <row r="42" spans="1:9" ht="17.25" x14ac:dyDescent="0.3">
      <c r="A42" s="33"/>
      <c r="C42" s="20"/>
      <c r="D42" s="20"/>
      <c r="E42" s="21"/>
      <c r="F42" s="20"/>
      <c r="G42" s="20"/>
      <c r="H42" s="20"/>
      <c r="I42" s="20"/>
    </row>
  </sheetData>
  <pageMargins left="0.43270833333333331" right="0.33333333333333331" top="0.75" bottom="0.75" header="0.3" footer="0.3"/>
  <pageSetup scale="67" fitToHeight="0" orientation="landscape" r:id="rId1"/>
  <headerFooter>
    <oddHeader>&amp;C&amp;"Century Gothic,Bold"&amp;12&amp;A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Enrollment</vt:lpstr>
      <vt:lpstr>Retention Rate</vt:lpstr>
      <vt:lpstr>Graduates within 150%</vt:lpstr>
      <vt:lpstr>Graduates within 4-5-6 Years</vt:lpstr>
      <vt:lpstr>Athletics Enrollment</vt:lpstr>
      <vt:lpstr>Athletics Retention Rate</vt:lpstr>
      <vt:lpstr>Athletics Graduates 150%</vt:lpstr>
      <vt:lpstr>Athletics Graduates 4-5-6 Years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E Leonard</dc:creator>
  <cp:lastModifiedBy>Gillian E Leonard</cp:lastModifiedBy>
  <cp:lastPrinted>2022-06-22T19:58:00Z</cp:lastPrinted>
  <dcterms:created xsi:type="dcterms:W3CDTF">2017-11-02T21:09:34Z</dcterms:created>
  <dcterms:modified xsi:type="dcterms:W3CDTF">2024-11-06T21:30:55Z</dcterms:modified>
</cp:coreProperties>
</file>